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firstSheet="5" activeTab="6"/>
  </bookViews>
  <sheets>
    <sheet name="metineF1 04" sheetId="1" state="hidden" r:id="rId1"/>
    <sheet name="metinėF15 04" sheetId="2" state="hidden" r:id="rId2"/>
    <sheet name="Iketv." sheetId="3" state="hidden" r:id="rId3"/>
    <sheet name="1" sheetId="4" state="hidden" r:id="rId4"/>
    <sheet name="3" sheetId="5" state="hidden" r:id="rId5"/>
    <sheet name="6" sheetId="6" r:id="rId6"/>
    <sheet name="7" sheetId="7" r:id="rId7"/>
  </sheets>
  <definedNames>
    <definedName name="_xlnm.Print_Area" localSheetId="3">'1'!$1:$39</definedName>
    <definedName name="_xlnm.Print_Area" localSheetId="5">'6'!$A$1:$L$39</definedName>
    <definedName name="_xlnm.Print_Area" localSheetId="6">'7'!$A$1:$I$35</definedName>
    <definedName name="Z_7EA8C0BA_5411_44A0_9628_9A22CD2E3A9E__wvu_Cols" localSheetId="6">'7'!$K:$K</definedName>
    <definedName name="Z_7EA8C0BA_5411_44A0_9628_9A22CD2E3A9E__wvu_PrintArea" localSheetId="5">'6'!$B$1:$K$34</definedName>
    <definedName name="Z_7EA8C0BA_5411_44A0_9628_9A22CD2E3A9E__wvu_Rows" localSheetId="3">#REF!,#REF!</definedName>
    <definedName name="Z_7EA8C0BA_5411_44A0_9628_9A22CD2E3A9E__wvu_Rows" localSheetId="6">'7'!$18:$18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3" i="7" l="1"/>
  <c r="H24" i="7"/>
  <c r="F27" i="7"/>
  <c r="E27" i="7"/>
  <c r="D27" i="7"/>
  <c r="H22" i="7"/>
  <c r="J23" i="6"/>
  <c r="I23" i="6"/>
  <c r="F23" i="6"/>
  <c r="E23" i="6"/>
  <c r="K21" i="6"/>
  <c r="K23" i="6" s="1"/>
  <c r="G21" i="6"/>
  <c r="G23" i="6" s="1"/>
  <c r="H24" i="5"/>
  <c r="G24" i="5"/>
  <c r="F24" i="5"/>
  <c r="E24" i="5"/>
  <c r="E50" i="3"/>
  <c r="D50" i="3"/>
  <c r="C49" i="3"/>
  <c r="E49" i="3" s="1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C50" i="2"/>
  <c r="C49" i="2" s="1"/>
  <c r="B50" i="2"/>
  <c r="B49" i="2" s="1"/>
  <c r="C40" i="2"/>
  <c r="B40" i="2"/>
  <c r="B31" i="2" s="1"/>
  <c r="C32" i="2"/>
  <c r="C31" i="2" s="1"/>
  <c r="B32" i="2"/>
  <c r="C19" i="2"/>
  <c r="B19" i="2"/>
  <c r="C16" i="2"/>
  <c r="B16" i="2"/>
  <c r="B15" i="2" s="1"/>
  <c r="C49" i="1"/>
  <c r="C48" i="1" s="1"/>
  <c r="B49" i="1"/>
  <c r="B48" i="1"/>
  <c r="C39" i="1"/>
  <c r="B39" i="1"/>
  <c r="C31" i="1"/>
  <c r="B31" i="1"/>
  <c r="B30" i="1" s="1"/>
  <c r="C19" i="1"/>
  <c r="B19" i="1"/>
  <c r="C16" i="1"/>
  <c r="B16" i="1"/>
  <c r="C15" i="1"/>
  <c r="B15" i="1"/>
  <c r="C30" i="1" l="1"/>
  <c r="C14" i="1" s="1"/>
  <c r="C54" i="1" s="1"/>
  <c r="C56" i="1" s="1"/>
  <c r="C15" i="2"/>
  <c r="C14" i="2" s="1"/>
  <c r="C55" i="2" s="1"/>
  <c r="C57" i="2" s="1"/>
  <c r="D49" i="3"/>
  <c r="C51" i="3"/>
  <c r="E51" i="3" s="1"/>
  <c r="H27" i="7"/>
  <c r="B14" i="2"/>
  <c r="B55" i="2" s="1"/>
  <c r="B57" i="2" s="1"/>
  <c r="B14" i="1"/>
  <c r="B54" i="1" s="1"/>
  <c r="B56" i="1" s="1"/>
  <c r="D51" i="3"/>
</calcChain>
</file>

<file path=xl/comments1.xml><?xml version="1.0" encoding="utf-8"?>
<comments xmlns="http://schemas.openxmlformats.org/spreadsheetml/2006/main">
  <authors>
    <author/>
  </authors>
  <commentList>
    <comment ref="C28" authorId="0">
      <text>
        <r>
          <rPr>
            <b/>
            <sz val="8"/>
            <color rgb="FF000000"/>
            <rFont val="Tahoma"/>
            <family val="2"/>
            <charset val="186"/>
          </rPr>
          <t xml:space="preserve">LaimaJur:
</t>
        </r>
        <r>
          <rPr>
            <sz val="8"/>
            <color rgb="FF000000"/>
            <rFont val="Tahoma"/>
            <family val="2"/>
            <charset val="186"/>
          </rPr>
          <t>4515,2 pramon.nuosav.obj.registr.</t>
        </r>
      </text>
    </comment>
    <comment ref="C47" authorId="0">
      <text>
        <r>
          <rPr>
            <b/>
            <sz val="8"/>
            <color rgb="FF000000"/>
            <rFont val="Tahoma"/>
            <family val="2"/>
            <charset val="186"/>
          </rPr>
          <t xml:space="preserve">LaimaJur:
</t>
        </r>
        <r>
          <rPr>
            <sz val="8"/>
            <color rgb="FF000000"/>
            <rFont val="Tahoma"/>
            <family val="2"/>
            <charset val="186"/>
          </rPr>
          <t xml:space="preserve">377,5neišaišk.paj
17123,1 kt.neišv.paj
</t>
        </r>
      </text>
    </comment>
    <comment ref="C51" authorId="0">
      <text>
        <r>
          <rPr>
            <b/>
            <sz val="8"/>
            <color rgb="FF000000"/>
            <rFont val="Tahoma"/>
            <family val="2"/>
            <charset val="186"/>
          </rPr>
          <t xml:space="preserve">LaimaJur:
</t>
        </r>
        <r>
          <rPr>
            <sz val="8"/>
            <color rgb="FF000000"/>
            <rFont val="Tahoma"/>
            <family val="2"/>
            <charset val="186"/>
          </rPr>
          <t xml:space="preserve">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9" authorId="0">
      <text>
        <r>
          <rPr>
            <b/>
            <sz val="8"/>
            <color rgb="FF000000"/>
            <rFont val="Tahoma"/>
            <family val="2"/>
            <charset val="186"/>
          </rPr>
          <t xml:space="preserve">LaimaJur:
</t>
        </r>
        <r>
          <rPr>
            <sz val="8"/>
            <color rgb="FF000000"/>
            <rFont val="Tahoma"/>
            <family val="2"/>
            <charset val="186"/>
          </rPr>
          <t>4515,2 pramon.nuosav.obj.registr.</t>
        </r>
      </text>
    </comment>
    <comment ref="C48" authorId="0">
      <text>
        <r>
          <rPr>
            <b/>
            <sz val="8"/>
            <color rgb="FF000000"/>
            <rFont val="Tahoma"/>
            <family val="2"/>
            <charset val="186"/>
          </rPr>
          <t xml:space="preserve">LaimaJur:
</t>
        </r>
        <r>
          <rPr>
            <sz val="8"/>
            <color rgb="FF000000"/>
            <rFont val="Tahoma"/>
            <family val="2"/>
            <charset val="186"/>
          </rPr>
          <t xml:space="preserve">377,5neišaišk.paj
17123,1 kt.neišv.paj
</t>
        </r>
      </text>
    </comment>
    <comment ref="C52" authorId="0">
      <text>
        <r>
          <rPr>
            <b/>
            <sz val="8"/>
            <color rgb="FF000000"/>
            <rFont val="Tahoma"/>
            <family val="2"/>
            <charset val="186"/>
          </rPr>
          <t xml:space="preserve">LaimaJur:
</t>
        </r>
        <r>
          <rPr>
            <sz val="8"/>
            <color rgb="FF000000"/>
            <rFont val="Tahoma"/>
            <family val="2"/>
            <charset val="186"/>
          </rPr>
          <t xml:space="preserve">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42" authorId="0">
      <text>
        <r>
          <rPr>
            <b/>
            <sz val="8"/>
            <color rgb="FF000000"/>
            <rFont val="Tahoma"/>
            <family val="2"/>
            <charset val="186"/>
          </rPr>
          <t xml:space="preserve">LaimaJur:
</t>
        </r>
        <r>
          <rPr>
            <sz val="8"/>
            <color rgb="FF000000"/>
            <rFont val="Tahoma"/>
            <family val="2"/>
            <charset val="186"/>
          </rPr>
          <t xml:space="preserve">169,3neišaišk.paj
11245,4 kt.neišv.paj
</t>
        </r>
      </text>
    </comment>
  </commentList>
</comments>
</file>

<file path=xl/sharedStrings.xml><?xml version="1.0" encoding="utf-8"?>
<sst xmlns="http://schemas.openxmlformats.org/spreadsheetml/2006/main" count="301" uniqueCount="146">
  <si>
    <t>Forma Nr.1 patvirtinta Lietuvos Respublikos finansų ministro 2005 m. kovo 8 d. įsakymu Nr.1K-068</t>
  </si>
  <si>
    <t xml:space="preserve">LIETUVOS RESPUBLIKOS  VALSTYBĖS BIUDŽETO  ĮVYKDYMO 2004 M. </t>
  </si>
  <si>
    <t>ATASKAITA</t>
  </si>
  <si>
    <t>2005 03 08 Nr.0302</t>
  </si>
  <si>
    <t>Vilnius</t>
  </si>
  <si>
    <t>Pajamos</t>
  </si>
  <si>
    <t>tūkst.Lt</t>
  </si>
  <si>
    <t>Rodikliai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</si>
  <si>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</si>
  <si>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</si>
  <si>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</si>
  <si>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</si>
  <si>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</si>
  <si>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</si>
  <si>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</si>
  <si>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</si>
  <si>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</si>
  <si>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</si>
  <si>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</si>
  <si>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</si>
  <si>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</si>
  <si>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</si>
  <si>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</si>
  <si>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</si>
  <si>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</si>
  <si>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</si>
  <si>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</si>
  <si>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</si>
  <si>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</si>
  <si>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</si>
  <si>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</si>
  <si>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Mokestis už valstybės turto naudojimą patikėjimo teise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</si>
  <si>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</si>
  <si>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</si>
  <si>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</si>
  <si>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</si>
  <si>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</si>
  <si>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</si>
  <si>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</si>
  <si>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</si>
  <si>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</si>
  <si>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</si>
  <si>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</si>
  <si>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</si>
  <si>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</si>
  <si>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</si>
  <si>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</si>
  <si>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</si>
  <si>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</si>
  <si>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</si>
  <si>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</si>
  <si>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 PAJAMŲ</t>
  </si>
  <si>
    <t>Forma Nr.15 patvirtinta Lietuvos Respublikos finansų ministro 2005 m. kovo 8 d. įsakymu Nr.1K-068</t>
  </si>
  <si>
    <t>ATASKAITA (PAGAL VALSTYBĖS FUNKCIJAS IR EKONOMINĘ KLASIFIKACIJĄ)</t>
  </si>
  <si>
    <t>Prekių apyvartos mokestis</t>
  </si>
  <si>
    <t>Palūkanos už kapitalo naudojimą</t>
  </si>
  <si>
    <t>Forma 1-VP patvirtinta Lietuvos Respublikos finansų ministro 2004 m. sausio 23 d. įsakymu Nr. 1K-022</t>
  </si>
  <si>
    <t>LIETUVOS RESPUBLIKOS 2004 M. VALSTYBĖS BIUDŽETO I KETVIRČIO ĮVYKDYMO  APYSKAITA</t>
  </si>
  <si>
    <t>Valstybės biudžeto pajamos</t>
  </si>
  <si>
    <t>skirtumas</t>
  </si>
  <si>
    <t>%</t>
  </si>
  <si>
    <t>IŠ VISO</t>
  </si>
  <si>
    <t xml:space="preserve">                                     </t>
  </si>
  <si>
    <t xml:space="preserve">Informacijos, reikalingos Lietuvos Respublikos savivaldybių iždų                       
</t>
  </si>
  <si>
    <t>finansinėms ataskaitoms sudaryti,</t>
  </si>
  <si>
    <t>pateikimo taisyklių</t>
  </si>
  <si>
    <t>1 priedas</t>
  </si>
  <si>
    <t>(Valstybinės mokesčių inspekcijos surinktų ir apskaičiuotų administruojamų mokesčių pajamų ataskaitos forma S1)</t>
  </si>
  <si>
    <t>___________________________________________________</t>
  </si>
  <si>
    <t xml:space="preserve">(Valstybinės mokesčių inspekcijos pavadinimas, kodas)                       </t>
  </si>
  <si>
    <t>VALSTYBINĖS MOKESČIŲ INSPEKCIJOS SURINKTŲ IR APSKAIČIUOTŲ ADMINISTRUOJAMŲ MOKESČIŲ AR ĮMOKŲ PAJAMŲ ATASKAITA UŽ  _______________ METŲ __________ KETVIRTĮ</t>
  </si>
  <si>
    <t>___________Nr._________</t>
  </si>
  <si>
    <t>(data)</t>
  </si>
  <si>
    <t>____________________________</t>
  </si>
  <si>
    <t xml:space="preserve">        (sudarymo vieta)</t>
  </si>
  <si>
    <t>(Litais)</t>
  </si>
  <si>
    <t xml:space="preserve">I. Pervestinos sumos  </t>
  </si>
  <si>
    <t xml:space="preserve">II. Sukauptos  pervestinos sumos </t>
  </si>
  <si>
    <t>Ekonominės klasifikacijos straipsnio kodas</t>
  </si>
  <si>
    <t>Ekonominės klasifikacijos straipsnio pavadinimas</t>
  </si>
  <si>
    <t>Laikotarpio pradžios likutis</t>
  </si>
  <si>
    <t xml:space="preserve">Pervestinų sumų pokytis </t>
  </si>
  <si>
    <t>Pervesta sumų</t>
  </si>
  <si>
    <t>Laikotarpio pabaigos likutis     (3+4-5)</t>
  </si>
  <si>
    <t>Sukaupta pervestinų sumų</t>
  </si>
  <si>
    <t xml:space="preserve">Apskaičiuota pervestinų sumų </t>
  </si>
  <si>
    <t xml:space="preserve">Laikotarpio pabaigos likutis (7+8-9) </t>
  </si>
  <si>
    <t xml:space="preserve"> </t>
  </si>
  <si>
    <t>IŠ VISO:</t>
  </si>
  <si>
    <t>(vadovo ar jo įgalioto asmens pareigos)</t>
  </si>
  <si>
    <t>(parašas)</t>
  </si>
  <si>
    <t>(vardas ir pavardė)</t>
  </si>
  <si>
    <t>(vyriausiojo buhalterio (buhalterio) ar jo įgalioto asmens pareigos)</t>
  </si>
  <si>
    <t xml:space="preserve">  </t>
  </si>
  <si>
    <t xml:space="preserve">Informacijos, reikalingos Lietuvos Respublikos savivaldybių iždų </t>
  </si>
  <si>
    <t>3 priedas</t>
  </si>
  <si>
    <t>(Valstybinės mokesčių inspekcijos gautų įmokų pagal mokėtojus ataskaitos forma S3)</t>
  </si>
  <si>
    <t>_________________________________________________________________________________</t>
  </si>
  <si>
    <t xml:space="preserve">(Valstybinės mokesčių inspekcijos  pavadinimas, kodas) </t>
  </si>
  <si>
    <t>VALSTYBINĖS MOKESČIŲ INSPEKCIJOS GAUTŲ ĮMOKŲ PAGAL MOKĖTOJUS ATASKAITA UŽ  _______________ METŲ __________ KETVIRTĮ</t>
  </si>
  <si>
    <t xml:space="preserve">      (data)</t>
  </si>
  <si>
    <t xml:space="preserve">                       (sudarymo vieta)</t>
  </si>
  <si>
    <t>Įmokų mokėtojo   įstaigos kodas</t>
  </si>
  <si>
    <t>Įmokų mokėtojo įstaigos pavadinimas</t>
  </si>
  <si>
    <t xml:space="preserve">Pervestinos sumos </t>
  </si>
  <si>
    <t>Pervestinų sumų pokytis</t>
  </si>
  <si>
    <t>Laikotarpio pabaigos likutis (3+4-5)</t>
  </si>
  <si>
    <t>______________________________________________</t>
  </si>
  <si>
    <t>____________________</t>
  </si>
  <si>
    <t>________________________</t>
  </si>
  <si>
    <t>_____________________________________________________</t>
  </si>
  <si>
    <t>_______________________</t>
  </si>
  <si>
    <t xml:space="preserve">                                                                      </t>
  </si>
  <si>
    <t xml:space="preserve">Informacijos, reikalingos Lietuvos Respublikos savivaldybių iždų           </t>
  </si>
  <si>
    <t>6 priedas</t>
  </si>
  <si>
    <t>(Kitų savivaldybės iždo  pajamų ataskaitos  forma S6)</t>
  </si>
  <si>
    <t>(įstaigos  pavadinimas, kodas)</t>
  </si>
  <si>
    <t xml:space="preserve">                       (data)</t>
  </si>
  <si>
    <t>Panevėžys</t>
  </si>
  <si>
    <t>1.4.4.1.1.2</t>
  </si>
  <si>
    <t>Direktorė</t>
  </si>
  <si>
    <t>(vardas, pavardė)</t>
  </si>
  <si>
    <t xml:space="preserve">                             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</si>
  <si>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</si>
  <si>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</si>
  <si>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</si>
  <si>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           (data)</t>
  </si>
  <si>
    <t>(Eurai)</t>
  </si>
  <si>
    <t>Didžiosios knygos sąskaitos numeris</t>
  </si>
  <si>
    <t>Didžiosios knygos sąskaitos pavadinimas</t>
  </si>
  <si>
    <t xml:space="preserve">Sukauptos gautinos iš savivaldybės iždo sumos 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</si>
  <si>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</si>
  <si>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</si>
  <si>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</si>
  <si>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</si>
  <si>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Kitos sukauptos gautinos sumos (įmokos už išlaikymą švietimo įstaigoje)</t>
  </si>
  <si>
    <t>Kitos sukauptos gautinos sumos (pajamos už prekes ir paslaugas)</t>
  </si>
  <si>
    <t>Kitos sukauptos gautinos sumos (pajamos už patalpų nuomą)</t>
  </si>
  <si>
    <t>Panevėžio Pradinė Mokykla</t>
  </si>
  <si>
    <t>Kristina Žaltauskienė</t>
  </si>
  <si>
    <t>KITŲ SAVIVALDYBĖS IŽDO PAJAMŲ ATASKAITA UŽ  2022 METŲ  IV  KETVIRTĮ</t>
  </si>
  <si>
    <t>2022-12-31 Nr.5</t>
  </si>
  <si>
    <t>BUM specialistė</t>
  </si>
  <si>
    <t>Aurelija K.Braždžiūnienė</t>
  </si>
  <si>
    <t>SAVIVALDYBĖS BIUDŽETINIŲ ĮSTAIGŲ  PAJAMŲ ĮMOKŲ ATASKAITA UŽ  2022   METŲ IV KETVIRTĮ</t>
  </si>
  <si>
    <t>2022-12-31 Nr.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</si>
</sst>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.##0\.00&quot; Lt&quot;_-;\-* #.##0\.00&quot; Lt&quot;_-;_-* \-??&quot; Lt&quot;_-;_-@_-"/>
    <numFmt numFmtId="165" formatCode="#,##0.0"/>
    <numFmt numFmtId="166" formatCode="_-* #,##0.00\ _L_t_-;\-* #,##0.00\ _L_t_-;_-* \-??\ _L_t_-;_-@_-"/>
    <numFmt numFmtId="167" formatCode="_-* #,##0.00&quot; Lt&quot;_-;\-* #,##0.00&quot; Lt&quot;_-;_-* \-??&quot; Lt&quot;_-;_-@_-"/>
  </numFmts>
  <fonts count="25" x14ac:knownFonts="1">
    <font>
      <sz val="10"/>
      <name val="Arial"/>
      <charset val="186"/>
    </font>
    <font>
      <sz val="10"/>
      <name val="Times New Roman Baltic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Tahoma"/>
      <family val="2"/>
      <charset val="186"/>
    </font>
    <font>
      <sz val="8"/>
      <color rgb="FF000000"/>
      <name val="Tahoma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Arial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6" fontId="23" fillId="0" borderId="0" applyBorder="0" applyAlignment="0" applyProtection="0"/>
    <xf numFmtId="167" fontId="23" fillId="0" borderId="0" applyBorder="0" applyAlignment="0" applyProtection="0"/>
    <xf numFmtId="164" fontId="23" fillId="0" borderId="0" applyBorder="0" applyAlignment="0" applyProtection="0"/>
    <xf numFmtId="164" fontId="23" fillId="0" borderId="0" applyBorder="0" applyAlignment="0" applyProtection="0"/>
    <xf numFmtId="0" fontId="1" fillId="0" borderId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Border="1"/>
    <xf numFmtId="49" fontId="3" fillId="0" borderId="0" xfId="0" applyNumberFormat="1" applyFont="1" applyAlignment="1">
      <alignment horizontal="justify" wrapText="1"/>
    </xf>
    <xf numFmtId="0" fontId="0" fillId="0" borderId="0" xfId="0" applyBorder="1"/>
    <xf numFmtId="0" fontId="0" fillId="0" borderId="0" xfId="0" applyFont="1"/>
    <xf numFmtId="0" fontId="0" fillId="0" borderId="0" xfId="0" applyAlignment="1"/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4" fillId="0" borderId="9" xfId="0" applyFont="1" applyBorder="1"/>
    <xf numFmtId="165" fontId="4" fillId="0" borderId="10" xfId="0" applyNumberFormat="1" applyFont="1" applyBorder="1"/>
    <xf numFmtId="0" fontId="5" fillId="0" borderId="9" xfId="0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1" xfId="0" applyFont="1" applyBorder="1"/>
    <xf numFmtId="165" fontId="4" fillId="0" borderId="12" xfId="0" applyNumberFormat="1" applyFont="1" applyBorder="1"/>
    <xf numFmtId="0" fontId="5" fillId="0" borderId="0" xfId="0" applyFont="1" applyBorder="1"/>
    <xf numFmtId="165" fontId="4" fillId="0" borderId="14" xfId="0" applyNumberFormat="1" applyFont="1" applyBorder="1"/>
    <xf numFmtId="0" fontId="0" fillId="0" borderId="9" xfId="0" applyFont="1" applyBorder="1"/>
    <xf numFmtId="165" fontId="0" fillId="0" borderId="7" xfId="0" applyNumberFormat="1" applyFont="1" applyBorder="1"/>
    <xf numFmtId="165" fontId="0" fillId="0" borderId="10" xfId="0" applyNumberFormat="1" applyFont="1" applyBorder="1"/>
    <xf numFmtId="0" fontId="0" fillId="0" borderId="9" xfId="0" applyFont="1" applyBorder="1" applyAlignment="1">
      <alignment wrapText="1"/>
    </xf>
    <xf numFmtId="165" fontId="4" fillId="0" borderId="15" xfId="0" applyNumberFormat="1" applyFont="1" applyBorder="1"/>
    <xf numFmtId="0" fontId="0" fillId="0" borderId="0" xfId="0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4" fillId="0" borderId="16" xfId="0" applyFont="1" applyBorder="1" applyAlignment="1">
      <alignment horizontal="center"/>
    </xf>
    <xf numFmtId="0" fontId="4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5" xfId="0" applyBorder="1"/>
    <xf numFmtId="0" fontId="0" fillId="0" borderId="17" xfId="0" applyBorder="1"/>
    <xf numFmtId="166" fontId="0" fillId="0" borderId="5" xfId="1" applyFont="1" applyBorder="1" applyAlignment="1" applyProtection="1"/>
    <xf numFmtId="0" fontId="0" fillId="0" borderId="7" xfId="0" applyBorder="1"/>
    <xf numFmtId="0" fontId="0" fillId="0" borderId="18" xfId="0" applyBorder="1"/>
    <xf numFmtId="166" fontId="0" fillId="0" borderId="7" xfId="1" applyFont="1" applyBorder="1" applyAlignment="1" applyProtection="1"/>
    <xf numFmtId="0" fontId="4" fillId="0" borderId="7" xfId="0" applyFont="1" applyBorder="1"/>
    <xf numFmtId="0" fontId="4" fillId="0" borderId="18" xfId="0" applyFont="1" applyBorder="1"/>
    <xf numFmtId="166" fontId="4" fillId="0" borderId="7" xfId="1" applyFont="1" applyBorder="1" applyAlignment="1" applyProtection="1"/>
    <xf numFmtId="0" fontId="5" fillId="0" borderId="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22" xfId="0" applyBorder="1"/>
    <xf numFmtId="0" fontId="0" fillId="0" borderId="23" xfId="0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right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3" fontId="10" fillId="0" borderId="5" xfId="0" applyNumberFormat="1" applyFont="1" applyBorder="1" applyAlignment="1"/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3" fontId="10" fillId="0" borderId="7" xfId="0" applyNumberFormat="1" applyFont="1" applyBorder="1" applyAlignment="1"/>
    <xf numFmtId="0" fontId="14" fillId="2" borderId="7" xfId="0" applyFont="1" applyFill="1" applyBorder="1"/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/>
    <xf numFmtId="0" fontId="11" fillId="2" borderId="7" xfId="0" applyFont="1" applyFill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/>
    <xf numFmtId="0" fontId="12" fillId="0" borderId="0" xfId="5" applyFont="1" applyBorder="1"/>
    <xf numFmtId="0" fontId="12" fillId="0" borderId="26" xfId="5" applyFont="1" applyBorder="1"/>
    <xf numFmtId="0" fontId="12" fillId="0" borderId="0" xfId="0" applyFont="1" applyAlignment="1"/>
    <xf numFmtId="0" fontId="10" fillId="0" borderId="26" xfId="0" applyFont="1" applyBorder="1" applyAlignment="1">
      <alignment horizontal="center"/>
    </xf>
    <xf numFmtId="0" fontId="10" fillId="0" borderId="0" xfId="5" applyFont="1" applyAlignment="1">
      <alignment vertical="top"/>
    </xf>
    <xf numFmtId="0" fontId="10" fillId="0" borderId="0" xfId="5" applyFont="1" applyBorder="1" applyAlignment="1">
      <alignment horizontal="center" vertical="top"/>
    </xf>
    <xf numFmtId="0" fontId="10" fillId="0" borderId="0" xfId="5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6" xfId="5" applyFont="1" applyBorder="1"/>
    <xf numFmtId="0" fontId="10" fillId="0" borderId="0" xfId="5" applyFont="1" applyBorder="1"/>
    <xf numFmtId="0" fontId="10" fillId="0" borderId="26" xfId="0" applyFont="1" applyBorder="1" applyAlignment="1"/>
    <xf numFmtId="0" fontId="10" fillId="0" borderId="0" xfId="0" applyFont="1" applyAlignment="1">
      <alignment horizontal="center" vertical="top"/>
    </xf>
    <xf numFmtId="0" fontId="10" fillId="0" borderId="0" xfId="5" applyFont="1" applyBorder="1" applyAlignment="1">
      <alignment horizontal="center" vertical="top"/>
    </xf>
    <xf numFmtId="0" fontId="10" fillId="0" borderId="0" xfId="5" applyFont="1" applyBorder="1" applyAlignment="1">
      <alignment vertical="top"/>
    </xf>
    <xf numFmtId="0" fontId="15" fillId="0" borderId="0" xfId="0" applyFo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167" fontId="11" fillId="0" borderId="0" xfId="2" applyFont="1" applyBorder="1" applyAlignment="1" applyProtection="1"/>
    <xf numFmtId="0" fontId="10" fillId="0" borderId="0" xfId="0" applyFont="1" applyBorder="1" applyAlignment="1">
      <alignment wrapText="1"/>
    </xf>
    <xf numFmtId="0" fontId="12" fillId="0" borderId="0" xfId="0" applyFont="1" applyBorder="1" applyAlignment="1"/>
    <xf numFmtId="0" fontId="10" fillId="0" borderId="28" xfId="0" applyFont="1" applyBorder="1"/>
    <xf numFmtId="0" fontId="10" fillId="0" borderId="29" xfId="0" applyFont="1" applyBorder="1"/>
    <xf numFmtId="0" fontId="16" fillId="0" borderId="0" xfId="0" applyFont="1"/>
    <xf numFmtId="0" fontId="17" fillId="0" borderId="26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5" fillId="0" borderId="26" xfId="0" applyFont="1" applyBorder="1"/>
    <xf numFmtId="0" fontId="15" fillId="0" borderId="30" xfId="0" applyFont="1" applyBorder="1"/>
    <xf numFmtId="0" fontId="19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2" fontId="20" fillId="0" borderId="7" xfId="0" applyNumberFormat="1" applyFont="1" applyBorder="1" applyAlignment="1">
      <alignment horizontal="right"/>
    </xf>
    <xf numFmtId="0" fontId="20" fillId="0" borderId="7" xfId="0" applyFont="1" applyBorder="1"/>
    <xf numFmtId="0" fontId="20" fillId="0" borderId="7" xfId="0" applyFont="1" applyBorder="1" applyAlignment="1">
      <alignment wrapText="1"/>
    </xf>
    <xf numFmtId="0" fontId="10" fillId="0" borderId="7" xfId="0" applyFont="1" applyBorder="1"/>
    <xf numFmtId="0" fontId="11" fillId="0" borderId="7" xfId="0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/>
    </xf>
    <xf numFmtId="0" fontId="10" fillId="0" borderId="0" xfId="5" applyFont="1" applyAlignment="1"/>
    <xf numFmtId="0" fontId="10" fillId="0" borderId="0" xfId="5" applyFont="1" applyBorder="1" applyAlignment="1"/>
    <xf numFmtId="0" fontId="10" fillId="0" borderId="0" xfId="5" applyFont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26" xfId="0" applyFont="1" applyBorder="1"/>
    <xf numFmtId="0" fontId="22" fillId="0" borderId="26" xfId="0" applyFont="1" applyBorder="1"/>
    <xf numFmtId="0" fontId="10" fillId="0" borderId="0" xfId="0" applyFont="1" applyBorder="1" applyAlignment="1"/>
    <xf numFmtId="0" fontId="13" fillId="0" borderId="0" xfId="0" applyFont="1" applyAlignment="1">
      <alignment horizontal="center"/>
    </xf>
    <xf numFmtId="0" fontId="11" fillId="0" borderId="0" xfId="0" applyFont="1"/>
    <xf numFmtId="0" fontId="21" fillId="0" borderId="0" xfId="0" applyFont="1"/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0" fillId="0" borderId="5" xfId="0" applyNumberFormat="1" applyFont="1" applyBorder="1" applyAlignment="1">
      <alignment wrapText="1"/>
    </xf>
    <xf numFmtId="3" fontId="10" fillId="0" borderId="0" xfId="0" applyNumberFormat="1" applyFont="1" applyBorder="1" applyAlignment="1"/>
    <xf numFmtId="0" fontId="11" fillId="0" borderId="7" xfId="0" applyFont="1" applyBorder="1"/>
    <xf numFmtId="4" fontId="11" fillId="0" borderId="7" xfId="0" applyNumberFormat="1" applyFont="1" applyBorder="1"/>
    <xf numFmtId="3" fontId="11" fillId="0" borderId="7" xfId="0" applyNumberFormat="1" applyFont="1" applyBorder="1"/>
    <xf numFmtId="0" fontId="12" fillId="0" borderId="0" xfId="5" applyFont="1" applyAlignment="1"/>
    <xf numFmtId="0" fontId="12" fillId="0" borderId="0" xfId="5" applyFont="1" applyBorder="1" applyAlignment="1"/>
    <xf numFmtId="0" fontId="10" fillId="0" borderId="0" xfId="5" applyFont="1" applyAlignment="1">
      <alignment vertical="top" wrapText="1"/>
    </xf>
    <xf numFmtId="0" fontId="10" fillId="0" borderId="27" xfId="5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0" fillId="0" borderId="0" xfId="0" applyFont="1" applyAlignment="1"/>
    <xf numFmtId="0" fontId="10" fillId="0" borderId="27" xfId="5" applyFont="1" applyBorder="1" applyAlignment="1">
      <alignment horizontal="center" vertical="top"/>
    </xf>
    <xf numFmtId="0" fontId="21" fillId="0" borderId="0" xfId="0" applyFont="1" applyBorder="1"/>
    <xf numFmtId="0" fontId="11" fillId="0" borderId="0" xfId="0" applyFont="1" applyAlignment="1"/>
    <xf numFmtId="0" fontId="13" fillId="0" borderId="0" xfId="0" applyFont="1" applyAlignment="1"/>
    <xf numFmtId="0" fontId="10" fillId="0" borderId="0" xfId="0" applyFont="1" applyBorder="1" applyAlignment="1">
      <alignment horizontal="right"/>
    </xf>
    <xf numFmtId="0" fontId="19" fillId="0" borderId="18" xfId="0" applyFont="1" applyBorder="1" applyAlignment="1">
      <alignment horizontal="center" vertical="center"/>
    </xf>
    <xf numFmtId="0" fontId="15" fillId="0" borderId="0" xfId="0" applyFont="1" applyBorder="1"/>
    <xf numFmtId="0" fontId="12" fillId="0" borderId="0" xfId="0" applyFont="1" applyAlignment="1">
      <alignment horizontal="center"/>
    </xf>
    <xf numFmtId="0" fontId="12" fillId="0" borderId="0" xfId="5" applyFont="1" applyBorder="1"/>
    <xf numFmtId="0" fontId="12" fillId="0" borderId="0" xfId="0" applyFont="1"/>
    <xf numFmtId="0" fontId="12" fillId="0" borderId="0" xfId="5" applyFont="1" applyBorder="1" applyAlignment="1">
      <alignment horizontal="center"/>
    </xf>
    <xf numFmtId="0" fontId="12" fillId="0" borderId="0" xfId="5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5" applyFont="1" applyBorder="1" applyAlignment="1">
      <alignment horizontal="center" vertical="top"/>
    </xf>
    <xf numFmtId="4" fontId="20" fillId="0" borderId="7" xfId="0" applyNumberFormat="1" applyFont="1" applyBorder="1" applyAlignment="1">
      <alignment horizontal="right"/>
    </xf>
    <xf numFmtId="0" fontId="10" fillId="0" borderId="17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4" fontId="24" fillId="0" borderId="7" xfId="0" applyNumberFormat="1" applyFont="1" applyBorder="1" applyAlignment="1">
      <alignment horizontal="right"/>
    </xf>
    <xf numFmtId="0" fontId="20" fillId="0" borderId="7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0" xfId="5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3" fontId="10" fillId="0" borderId="24" xfId="0" applyNumberFormat="1" applyFont="1" applyBorder="1" applyAlignment="1">
      <alignment horizontal="center"/>
    </xf>
    <xf numFmtId="0" fontId="12" fillId="0" borderId="26" xfId="5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10" fillId="0" borderId="0" xfId="5" applyFont="1" applyBorder="1" applyAlignment="1"/>
    <xf numFmtId="0" fontId="10" fillId="0" borderId="0" xfId="5" applyFont="1" applyBorder="1" applyAlignment="1">
      <alignment horizontal="center"/>
    </xf>
    <xf numFmtId="0" fontId="10" fillId="0" borderId="0" xfId="5" applyFont="1" applyBorder="1" applyAlignment="1">
      <alignment horizontal="center" vertical="top"/>
    </xf>
    <xf numFmtId="0" fontId="12" fillId="0" borderId="0" xfId="5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67" fontId="11" fillId="0" borderId="0" xfId="2" applyFont="1" applyBorder="1" applyAlignment="1" applyProtection="1">
      <alignment horizontal="center"/>
    </xf>
    <xf numFmtId="0" fontId="12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</cellXfs>
  <cellStyles count="6">
    <cellStyle name="Currency 2" xfId="3"/>
    <cellStyle name="Currency 3" xfId="4"/>
    <cellStyle name="Įprastas" xfId="0" builtinId="0"/>
    <cellStyle name="Kablelis" xfId="1" builtinId="3"/>
    <cellStyle name="Normal_CF_ataskaitos_prie_mokejimo_tvarkos_040115" xfId="5"/>
    <cellStyle name="Vali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114300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371475</xdr:colOff>
      <xdr:row>45</xdr:row>
      <xdr:rowOff>123825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45</xdr:row>
      <xdr:rowOff>123825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45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3"/>
  <sheetViews>
    <sheetView zoomScaleNormal="100" workbookViewId="0">
      <selection activeCell="A37" sqref="A37"/>
    </sheetView>
  </sheetViews>
  <sheetFormatPr defaultColWidth="9" defaultRowHeight="14.25" x14ac:dyDescent="0.2"/>
  <cols>
    <col min="1" max="1" width="49.7109375" style="1" customWidth="1"/>
    <col min="2" max="2" width="17.7109375" style="1" customWidth="1"/>
    <col min="3" max="3" width="20.28515625" style="1" customWidth="1"/>
  </cols>
  <sheetData>
    <row r="1" spans="1:3" s="4" customFormat="1" ht="14.25" customHeight="1" x14ac:dyDescent="0.2">
      <c r="A1" s="2"/>
      <c r="B1" s="3"/>
      <c r="C1" s="194" t="s">
        <v>0</v>
      </c>
    </row>
    <row r="2" spans="1:3" ht="12.75" customHeight="1" x14ac:dyDescent="0.2">
      <c r="A2" s="5"/>
      <c r="B2" s="6"/>
      <c r="C2" s="194"/>
    </row>
    <row r="3" spans="1:3" ht="12.75" x14ac:dyDescent="0.2">
      <c r="A3" s="7"/>
      <c r="B3" s="6"/>
      <c r="C3" s="194"/>
    </row>
    <row r="4" spans="1:3" ht="12.75" x14ac:dyDescent="0.2">
      <c r="A4" s="7"/>
      <c r="B4" s="6"/>
      <c r="C4" s="194"/>
    </row>
    <row r="5" spans="1:3" ht="12.75" x14ac:dyDescent="0.2">
      <c r="A5" s="7"/>
      <c r="B5" s="6"/>
      <c r="C5" s="194"/>
    </row>
    <row r="6" spans="1:3" ht="12.75" x14ac:dyDescent="0.2">
      <c r="A6" s="7"/>
      <c r="B6" s="6"/>
      <c r="C6" s="6"/>
    </row>
    <row r="7" spans="1:3" ht="12.75" x14ac:dyDescent="0.2">
      <c r="A7" s="195" t="s">
        <v>1</v>
      </c>
      <c r="B7" s="195"/>
      <c r="C7" s="195"/>
    </row>
    <row r="8" spans="1:3" ht="12.75" x14ac:dyDescent="0.2">
      <c r="A8" s="195" t="s">
        <v>2</v>
      </c>
      <c r="B8" s="195"/>
      <c r="C8" s="195"/>
    </row>
    <row r="9" spans="1:3" ht="12.75" x14ac:dyDescent="0.2">
      <c r="A9" s="8"/>
      <c r="B9" s="8"/>
      <c r="C9" s="8"/>
    </row>
    <row r="10" spans="1:3" ht="12.75" x14ac:dyDescent="0.2">
      <c r="A10" s="196" t="s">
        <v>3</v>
      </c>
      <c r="B10" s="196"/>
      <c r="C10" s="196"/>
    </row>
    <row r="11" spans="1:3" ht="12.75" x14ac:dyDescent="0.2">
      <c r="A11" s="196" t="s">
        <v>4</v>
      </c>
      <c r="B11" s="196"/>
      <c r="C11" s="196"/>
    </row>
    <row r="12" spans="1:3" ht="12.75" x14ac:dyDescent="0.2">
      <c r="A12" s="9" t="s">
        <v>5</v>
      </c>
      <c r="B12" s="10"/>
      <c r="C12" s="11" t="s">
        <v>6</v>
      </c>
    </row>
    <row r="13" spans="1:3" ht="12.75" x14ac:dyDescent="0.2">
      <c r="A13" s="12" t="s">
        <v>7</v>
      </c>
      <c r="B13" s="13" t="s">
        <v>8</v>
      </c>
      <c r="C13" s="14" t="s">
        <v>9</v>
      </c>
    </row>
    <row r="14" spans="1:3" ht="12.75" x14ac:dyDescent="0.2">
      <c r="A14" s="15" t="s">
        <v>5</v>
      </c>
      <c r="B14" s="16">
        <f>SUM(B15+B30)</f>
        <v>8425705</v>
      </c>
      <c r="C14" s="17">
        <f>SUM(C15+C30)</f>
        <v>8457577.3000000007</v>
      </c>
    </row>
    <row r="15" spans="1:3" ht="12.75" x14ac:dyDescent="0.2">
      <c r="A15" s="15" t="s">
        <v>10</v>
      </c>
      <c r="B15" s="18">
        <f>SUM(B16+B19+B29)</f>
        <v>7574489</v>
      </c>
      <c r="C15" s="19">
        <f>SUM(C16+C19+C29)</f>
        <v>7484403</v>
      </c>
    </row>
    <row r="16" spans="1:3" ht="12.75" x14ac:dyDescent="0.2">
      <c r="A16" s="20" t="s">
        <v>11</v>
      </c>
      <c r="B16" s="18">
        <f>SUM(B17+B18)</f>
        <v>2175641</v>
      </c>
      <c r="C16" s="21">
        <f>SUM(C17+C18)</f>
        <v>2783114.2</v>
      </c>
    </row>
    <row r="17" spans="1:3" ht="12.75" x14ac:dyDescent="0.2">
      <c r="A17" s="22" t="s">
        <v>12</v>
      </c>
      <c r="B17" s="23">
        <v>1338234</v>
      </c>
      <c r="C17" s="24">
        <v>1614164.2</v>
      </c>
    </row>
    <row r="18" spans="1:3" ht="12.75" x14ac:dyDescent="0.2">
      <c r="A18" s="22" t="s">
        <v>13</v>
      </c>
      <c r="B18" s="23">
        <v>837407</v>
      </c>
      <c r="C18" s="24">
        <v>1168950</v>
      </c>
    </row>
    <row r="19" spans="1:3" ht="12.75" x14ac:dyDescent="0.2">
      <c r="A19" s="20" t="s">
        <v>14</v>
      </c>
      <c r="B19" s="18">
        <f>SUM(B20:B28)</f>
        <v>5239498</v>
      </c>
      <c r="C19" s="21">
        <f>SUM(C20:C28)</f>
        <v>4553801.5</v>
      </c>
    </row>
    <row r="20" spans="1:3" ht="12.75" x14ac:dyDescent="0.2">
      <c r="A20" s="22" t="s">
        <v>15</v>
      </c>
      <c r="B20" s="23">
        <v>4628807</v>
      </c>
      <c r="C20" s="24">
        <v>3930095.8</v>
      </c>
    </row>
    <row r="21" spans="1:3" ht="25.5" x14ac:dyDescent="0.2">
      <c r="A21" s="25" t="s">
        <v>16</v>
      </c>
      <c r="B21" s="23">
        <v>13000</v>
      </c>
      <c r="C21" s="24">
        <v>13811.1</v>
      </c>
    </row>
    <row r="22" spans="1:3" ht="25.5" x14ac:dyDescent="0.2">
      <c r="A22" s="25" t="s">
        <v>17</v>
      </c>
      <c r="B22" s="23">
        <v>341353</v>
      </c>
      <c r="C22" s="24">
        <v>437159.6</v>
      </c>
    </row>
    <row r="23" spans="1:3" ht="12.75" x14ac:dyDescent="0.2">
      <c r="A23" s="22" t="s">
        <v>18</v>
      </c>
      <c r="B23" s="23">
        <v>1500</v>
      </c>
      <c r="C23" s="24">
        <v>1033.5</v>
      </c>
    </row>
    <row r="24" spans="1:3" ht="12.75" x14ac:dyDescent="0.2">
      <c r="A24" s="22" t="s">
        <v>19</v>
      </c>
      <c r="B24" s="23">
        <v>28000</v>
      </c>
      <c r="C24" s="24">
        <v>32704.7</v>
      </c>
    </row>
    <row r="25" spans="1:3" ht="12.75" x14ac:dyDescent="0.2">
      <c r="A25" s="22" t="s">
        <v>20</v>
      </c>
      <c r="B25" s="23">
        <v>10000</v>
      </c>
      <c r="C25" s="24">
        <v>13621</v>
      </c>
    </row>
    <row r="26" spans="1:3" ht="12.75" x14ac:dyDescent="0.2">
      <c r="A26" s="22" t="s">
        <v>21</v>
      </c>
      <c r="B26" s="23">
        <v>66000</v>
      </c>
      <c r="C26" s="24">
        <v>54830</v>
      </c>
    </row>
    <row r="27" spans="1:3" ht="12.75" x14ac:dyDescent="0.2">
      <c r="A27" s="22" t="s">
        <v>22</v>
      </c>
      <c r="B27" s="23">
        <v>91238</v>
      </c>
      <c r="C27" s="24">
        <v>25324.6</v>
      </c>
    </row>
    <row r="28" spans="1:3" ht="12.75" x14ac:dyDescent="0.2">
      <c r="A28" s="22" t="s">
        <v>23</v>
      </c>
      <c r="B28" s="23">
        <v>59600</v>
      </c>
      <c r="C28" s="24">
        <v>45221.2</v>
      </c>
    </row>
    <row r="29" spans="1:3" ht="12.75" x14ac:dyDescent="0.2">
      <c r="A29" s="26" t="s">
        <v>24</v>
      </c>
      <c r="B29" s="23">
        <v>159350</v>
      </c>
      <c r="C29" s="21">
        <v>147487.29999999999</v>
      </c>
    </row>
    <row r="30" spans="1:3" ht="12.75" x14ac:dyDescent="0.2">
      <c r="A30" s="20" t="s">
        <v>25</v>
      </c>
      <c r="B30" s="18">
        <f>SUM(B31+B39+B46+B47)</f>
        <v>851216</v>
      </c>
      <c r="C30" s="21">
        <f>SUM(C31+C39+C46+C47)</f>
        <v>973174.3</v>
      </c>
    </row>
    <row r="31" spans="1:3" ht="12.75" x14ac:dyDescent="0.2">
      <c r="A31" s="20" t="s">
        <v>26</v>
      </c>
      <c r="B31" s="18">
        <f>SUM(B32:B38)</f>
        <v>325314</v>
      </c>
      <c r="C31" s="21">
        <f>SUM(C32:C38)</f>
        <v>321155.3</v>
      </c>
    </row>
    <row r="32" spans="1:3" ht="12.75" x14ac:dyDescent="0.2">
      <c r="A32" s="22" t="s">
        <v>27</v>
      </c>
      <c r="B32" s="23">
        <v>99242</v>
      </c>
      <c r="C32" s="24">
        <v>98096.5</v>
      </c>
    </row>
    <row r="33" spans="1:3" ht="12.75" x14ac:dyDescent="0.2">
      <c r="A33" s="22" t="s">
        <v>28</v>
      </c>
      <c r="B33" s="23">
        <v>18700</v>
      </c>
      <c r="C33" s="24">
        <v>8974.2999999999993</v>
      </c>
    </row>
    <row r="34" spans="1:3" ht="12.75" x14ac:dyDescent="0.2">
      <c r="A34" s="22" t="s">
        <v>29</v>
      </c>
      <c r="B34" s="23">
        <v>65400</v>
      </c>
      <c r="C34" s="24">
        <v>66616.899999999994</v>
      </c>
    </row>
    <row r="35" spans="1:3" ht="12.75" x14ac:dyDescent="0.2">
      <c r="A35" s="22" t="s">
        <v>30</v>
      </c>
      <c r="B35" s="23">
        <v>57986</v>
      </c>
      <c r="C35" s="24">
        <v>67009.8</v>
      </c>
    </row>
    <row r="36" spans="1:3" ht="12.75" x14ac:dyDescent="0.2">
      <c r="A36" s="22" t="s">
        <v>31</v>
      </c>
      <c r="B36" s="23">
        <v>18660</v>
      </c>
      <c r="C36" s="24">
        <v>19963.400000000001</v>
      </c>
    </row>
    <row r="37" spans="1:3" ht="12.75" x14ac:dyDescent="0.2">
      <c r="A37" s="25" t="s">
        <v>32</v>
      </c>
      <c r="B37" s="23">
        <v>15172</v>
      </c>
      <c r="C37" s="24">
        <v>16728.900000000001</v>
      </c>
    </row>
    <row r="38" spans="1:3" ht="12.75" x14ac:dyDescent="0.2">
      <c r="A38" s="22" t="s">
        <v>33</v>
      </c>
      <c r="B38" s="23">
        <v>50154</v>
      </c>
      <c r="C38" s="24">
        <v>43765.5</v>
      </c>
    </row>
    <row r="39" spans="1:3" ht="12.75" x14ac:dyDescent="0.2">
      <c r="A39" s="20" t="s">
        <v>34</v>
      </c>
      <c r="B39" s="18">
        <f>SUM(B40:B45)</f>
        <v>461147</v>
      </c>
      <c r="C39" s="21">
        <f>SUM(C40:C45)</f>
        <v>576085.69999999995</v>
      </c>
    </row>
    <row r="40" spans="1:3" ht="12.75" x14ac:dyDescent="0.2">
      <c r="A40" s="22" t="s">
        <v>35</v>
      </c>
      <c r="B40" s="23">
        <v>15160</v>
      </c>
      <c r="C40" s="24">
        <v>16363.1</v>
      </c>
    </row>
    <row r="41" spans="1:3" ht="12.75" x14ac:dyDescent="0.2">
      <c r="A41" s="22" t="s">
        <v>36</v>
      </c>
      <c r="B41" s="23">
        <v>19500</v>
      </c>
      <c r="C41" s="24">
        <v>21647.599999999999</v>
      </c>
    </row>
    <row r="42" spans="1:3" ht="12.75" x14ac:dyDescent="0.2">
      <c r="A42" s="22" t="s">
        <v>37</v>
      </c>
      <c r="B42" s="23">
        <v>243459</v>
      </c>
      <c r="C42" s="24">
        <v>269511.3</v>
      </c>
    </row>
    <row r="43" spans="1:3" ht="12.75" x14ac:dyDescent="0.2">
      <c r="A43" s="25" t="s">
        <v>38</v>
      </c>
      <c r="B43" s="23">
        <v>150828</v>
      </c>
      <c r="C43" s="24">
        <v>228574</v>
      </c>
    </row>
    <row r="44" spans="1:3" ht="12.75" x14ac:dyDescent="0.2">
      <c r="A44" s="22" t="s">
        <v>39</v>
      </c>
      <c r="B44" s="23">
        <v>9200</v>
      </c>
      <c r="C44" s="24">
        <v>12158.2</v>
      </c>
    </row>
    <row r="45" spans="1:3" ht="12.75" x14ac:dyDescent="0.2">
      <c r="A45" s="22" t="s">
        <v>40</v>
      </c>
      <c r="B45" s="23">
        <v>23000</v>
      </c>
      <c r="C45" s="24">
        <v>27831.5</v>
      </c>
    </row>
    <row r="46" spans="1:3" ht="12.75" x14ac:dyDescent="0.2">
      <c r="A46" s="20" t="s">
        <v>41</v>
      </c>
      <c r="B46" s="23">
        <v>35845</v>
      </c>
      <c r="C46" s="24">
        <v>36674.9</v>
      </c>
    </row>
    <row r="47" spans="1:3" ht="12.75" x14ac:dyDescent="0.2">
      <c r="A47" s="20" t="s">
        <v>42</v>
      </c>
      <c r="B47" s="23">
        <v>28910</v>
      </c>
      <c r="C47" s="24">
        <v>39258.400000000001</v>
      </c>
    </row>
    <row r="48" spans="1:3" ht="38.25" x14ac:dyDescent="0.2">
      <c r="A48" s="26" t="s">
        <v>43</v>
      </c>
      <c r="B48" s="18">
        <f>SUM(B49+B52)</f>
        <v>54835</v>
      </c>
      <c r="C48" s="21">
        <f>SUM(C49+C52)</f>
        <v>88943.5</v>
      </c>
    </row>
    <row r="49" spans="1:3" ht="12.75" x14ac:dyDescent="0.2">
      <c r="A49" s="26" t="s">
        <v>44</v>
      </c>
      <c r="B49" s="18">
        <f>SUM(B50+B51)</f>
        <v>28850</v>
      </c>
      <c r="C49" s="21">
        <f>SUM(C50+C51)</f>
        <v>60734.5</v>
      </c>
    </row>
    <row r="50" spans="1:3" ht="12.75" x14ac:dyDescent="0.2">
      <c r="A50" s="22" t="s">
        <v>45</v>
      </c>
      <c r="B50" s="23">
        <v>17500</v>
      </c>
      <c r="C50" s="24">
        <v>48534.3</v>
      </c>
    </row>
    <row r="51" spans="1:3" ht="12.75" x14ac:dyDescent="0.2">
      <c r="A51" s="22" t="s">
        <v>46</v>
      </c>
      <c r="B51" s="23">
        <v>11350</v>
      </c>
      <c r="C51" s="24">
        <v>12200.2</v>
      </c>
    </row>
    <row r="52" spans="1:3" ht="12.75" x14ac:dyDescent="0.2">
      <c r="A52" s="20" t="s">
        <v>47</v>
      </c>
      <c r="B52" s="23">
        <v>25985</v>
      </c>
      <c r="C52" s="21">
        <v>28209</v>
      </c>
    </row>
    <row r="53" spans="1:3" ht="12.75" x14ac:dyDescent="0.2">
      <c r="A53" s="22" t="s">
        <v>48</v>
      </c>
      <c r="B53" s="23">
        <v>25985</v>
      </c>
      <c r="C53" s="24">
        <v>28209</v>
      </c>
    </row>
    <row r="54" spans="1:3" ht="12.75" x14ac:dyDescent="0.2">
      <c r="A54" s="20" t="s">
        <v>49</v>
      </c>
      <c r="B54" s="18">
        <f>SUM(B14+B48)</f>
        <v>8480540</v>
      </c>
      <c r="C54" s="21">
        <f>SUM(C14+C48)</f>
        <v>8546520.8000000007</v>
      </c>
    </row>
    <row r="55" spans="1:3" ht="12.75" x14ac:dyDescent="0.2">
      <c r="A55" s="20" t="s">
        <v>50</v>
      </c>
      <c r="B55" s="23">
        <v>1590281</v>
      </c>
      <c r="C55" s="24">
        <v>1389793.6</v>
      </c>
    </row>
    <row r="56" spans="1:3" ht="12.75" x14ac:dyDescent="0.2">
      <c r="A56" s="27" t="s">
        <v>51</v>
      </c>
      <c r="B56" s="28">
        <f>SUM(B54+B55)</f>
        <v>10070821</v>
      </c>
      <c r="C56" s="28">
        <f>SUM(C54+C55)</f>
        <v>9936314.4000000004</v>
      </c>
    </row>
    <row r="57" spans="1:3" ht="12.75" x14ac:dyDescent="0.2">
      <c r="A57"/>
      <c r="B57"/>
      <c r="C57"/>
    </row>
    <row r="58" spans="1:3" ht="12.75" x14ac:dyDescent="0.2">
      <c r="A58"/>
      <c r="B58"/>
      <c r="C58"/>
    </row>
    <row r="59" spans="1:3" ht="12.75" x14ac:dyDescent="0.2">
      <c r="A59"/>
      <c r="B59"/>
      <c r="C59"/>
    </row>
    <row r="60" spans="1:3" ht="12.75" x14ac:dyDescent="0.2">
      <c r="A60"/>
      <c r="B60"/>
      <c r="C60"/>
    </row>
    <row r="61" spans="1:3" ht="12.75" x14ac:dyDescent="0.2">
      <c r="A61"/>
      <c r="B61"/>
      <c r="C61"/>
    </row>
    <row r="62" spans="1:3" ht="12.75" x14ac:dyDescent="0.2">
      <c r="A62" s="29"/>
      <c r="B62" s="29"/>
      <c r="C62" s="29"/>
    </row>
    <row r="63" spans="1:3" x14ac:dyDescent="0.2">
      <c r="A63" s="2"/>
      <c r="B63" s="2"/>
      <c r="C63" s="2"/>
    </row>
  </sheetData>
  <mergeCells count="5">
    <mergeCell ref="C1:C5"/>
    <mergeCell ref="A7:C7"/>
    <mergeCell ref="A8:C8"/>
    <mergeCell ref="A10:C10"/>
    <mergeCell ref="A11:C11"/>
  </mergeCells>
  <pageMargins left="0.95972222222222203" right="0.24027777777777801" top="0.52986111111111101" bottom="0.270138888888888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4"/>
  <sheetViews>
    <sheetView topLeftCell="A37" zoomScaleNormal="100" workbookViewId="0">
      <selection activeCell="C52" sqref="C52"/>
    </sheetView>
  </sheetViews>
  <sheetFormatPr defaultColWidth="9" defaultRowHeight="14.25" x14ac:dyDescent="0.2"/>
  <cols>
    <col min="1" max="1" width="49.7109375" style="1" customWidth="1"/>
    <col min="2" max="2" width="17.7109375" style="1" customWidth="1"/>
    <col min="3" max="3" width="20.28515625" style="1" customWidth="1"/>
  </cols>
  <sheetData>
    <row r="1" spans="1:3" s="4" customFormat="1" ht="14.25" customHeight="1" x14ac:dyDescent="0.2">
      <c r="A1" s="2"/>
      <c r="B1" s="3"/>
      <c r="C1" s="194" t="s">
        <v>52</v>
      </c>
    </row>
    <row r="2" spans="1:3" ht="12.75" customHeight="1" x14ac:dyDescent="0.2">
      <c r="A2" s="5"/>
      <c r="B2" s="6"/>
      <c r="C2" s="194"/>
    </row>
    <row r="3" spans="1:3" ht="12.75" x14ac:dyDescent="0.2">
      <c r="A3" s="7"/>
      <c r="B3" s="6"/>
      <c r="C3" s="194"/>
    </row>
    <row r="4" spans="1:3" ht="12.75" x14ac:dyDescent="0.2">
      <c r="A4" s="7"/>
      <c r="B4" s="6"/>
      <c r="C4" s="194"/>
    </row>
    <row r="5" spans="1:3" ht="12.75" x14ac:dyDescent="0.2">
      <c r="A5" s="7"/>
      <c r="B5" s="6"/>
      <c r="C5" s="194"/>
    </row>
    <row r="6" spans="1:3" ht="12.75" x14ac:dyDescent="0.2">
      <c r="A6" s="7"/>
      <c r="B6" s="6"/>
      <c r="C6" s="6"/>
    </row>
    <row r="7" spans="1:3" ht="12.75" x14ac:dyDescent="0.2">
      <c r="A7" s="195" t="s">
        <v>1</v>
      </c>
      <c r="B7" s="195"/>
      <c r="C7" s="195"/>
    </row>
    <row r="8" spans="1:3" ht="12.75" x14ac:dyDescent="0.2">
      <c r="A8" s="195" t="s">
        <v>53</v>
      </c>
      <c r="B8" s="195"/>
      <c r="C8" s="195"/>
    </row>
    <row r="9" spans="1:3" ht="12.75" x14ac:dyDescent="0.2">
      <c r="A9" s="8"/>
      <c r="B9" s="8"/>
      <c r="C9" s="8"/>
    </row>
    <row r="10" spans="1:3" ht="12.75" x14ac:dyDescent="0.2">
      <c r="A10" s="196" t="s">
        <v>3</v>
      </c>
      <c r="B10" s="196"/>
      <c r="C10" s="196"/>
    </row>
    <row r="11" spans="1:3" ht="12.75" x14ac:dyDescent="0.2">
      <c r="A11" s="198" t="s">
        <v>4</v>
      </c>
      <c r="B11" s="198"/>
      <c r="C11" s="198"/>
    </row>
    <row r="12" spans="1:3" ht="12.75" x14ac:dyDescent="0.2">
      <c r="A12" s="197" t="s">
        <v>5</v>
      </c>
      <c r="B12" s="197"/>
      <c r="C12" s="197"/>
    </row>
    <row r="13" spans="1:3" ht="12.75" x14ac:dyDescent="0.2">
      <c r="A13" s="12" t="s">
        <v>7</v>
      </c>
      <c r="B13" s="13" t="s">
        <v>8</v>
      </c>
      <c r="C13" s="14" t="s">
        <v>9</v>
      </c>
    </row>
    <row r="14" spans="1:3" ht="12.75" x14ac:dyDescent="0.2">
      <c r="A14" s="15" t="s">
        <v>5</v>
      </c>
      <c r="B14" s="30">
        <f>SUM(B15+B31)</f>
        <v>10280077</v>
      </c>
      <c r="C14" s="19">
        <f>SUM(C15+C31)</f>
        <v>10315287.600000001</v>
      </c>
    </row>
    <row r="15" spans="1:3" ht="12.75" x14ac:dyDescent="0.2">
      <c r="A15" s="20" t="s">
        <v>10</v>
      </c>
      <c r="B15" s="18">
        <f>SUM(B16+B19+B30)</f>
        <v>9428861</v>
      </c>
      <c r="C15" s="21">
        <f>SUM(C16+C19+C30)</f>
        <v>9342113.3000000007</v>
      </c>
    </row>
    <row r="16" spans="1:3" ht="12.75" x14ac:dyDescent="0.2">
      <c r="A16" s="20" t="s">
        <v>11</v>
      </c>
      <c r="B16" s="18">
        <f>SUM(B17+B18)</f>
        <v>2175641</v>
      </c>
      <c r="C16" s="21">
        <f>SUM(C17+C18)</f>
        <v>2783114.2</v>
      </c>
    </row>
    <row r="17" spans="1:3" ht="12.75" x14ac:dyDescent="0.2">
      <c r="A17" s="31" t="s">
        <v>12</v>
      </c>
      <c r="B17" s="32">
        <v>1338234</v>
      </c>
      <c r="C17" s="33">
        <v>1614164.2</v>
      </c>
    </row>
    <row r="18" spans="1:3" ht="12.75" x14ac:dyDescent="0.2">
      <c r="A18" s="31" t="s">
        <v>13</v>
      </c>
      <c r="B18" s="32">
        <v>837407</v>
      </c>
      <c r="C18" s="33">
        <v>1168950</v>
      </c>
    </row>
    <row r="19" spans="1:3" ht="12.75" x14ac:dyDescent="0.2">
      <c r="A19" s="20" t="s">
        <v>14</v>
      </c>
      <c r="B19" s="18">
        <f>SUM(B20:B29)</f>
        <v>7093870</v>
      </c>
      <c r="C19" s="21">
        <f>SUM(C20:C29)</f>
        <v>6411511.7999999998</v>
      </c>
    </row>
    <row r="20" spans="1:3" ht="12.75" x14ac:dyDescent="0.2">
      <c r="A20" s="31" t="s">
        <v>15</v>
      </c>
      <c r="B20" s="32">
        <v>4628807</v>
      </c>
      <c r="C20" s="33">
        <v>3930095.8</v>
      </c>
    </row>
    <row r="21" spans="1:3" ht="25.5" x14ac:dyDescent="0.2">
      <c r="A21" s="34" t="s">
        <v>16</v>
      </c>
      <c r="B21" s="32">
        <v>13000</v>
      </c>
      <c r="C21" s="33">
        <v>13811.1</v>
      </c>
    </row>
    <row r="22" spans="1:3" ht="25.5" x14ac:dyDescent="0.2">
      <c r="A22" s="34" t="s">
        <v>17</v>
      </c>
      <c r="B22" s="32">
        <v>341353</v>
      </c>
      <c r="C22" s="33">
        <v>437159.6</v>
      </c>
    </row>
    <row r="23" spans="1:3" ht="12.75" x14ac:dyDescent="0.2">
      <c r="A23" s="31" t="s">
        <v>54</v>
      </c>
      <c r="B23" s="32">
        <v>1500</v>
      </c>
      <c r="C23" s="33">
        <v>1033.5</v>
      </c>
    </row>
    <row r="24" spans="1:3" ht="12.75" x14ac:dyDescent="0.2">
      <c r="A24" s="31" t="s">
        <v>18</v>
      </c>
      <c r="B24" s="32">
        <v>1854372</v>
      </c>
      <c r="C24" s="33">
        <v>1857710.3</v>
      </c>
    </row>
    <row r="25" spans="1:3" ht="12.75" x14ac:dyDescent="0.2">
      <c r="A25" s="31" t="s">
        <v>19</v>
      </c>
      <c r="B25" s="32">
        <v>28000</v>
      </c>
      <c r="C25" s="33">
        <v>32704.7</v>
      </c>
    </row>
    <row r="26" spans="1:3" ht="12.75" x14ac:dyDescent="0.2">
      <c r="A26" s="31" t="s">
        <v>20</v>
      </c>
      <c r="B26" s="32">
        <v>10000</v>
      </c>
      <c r="C26" s="33">
        <v>13621</v>
      </c>
    </row>
    <row r="27" spans="1:3" ht="12.75" x14ac:dyDescent="0.2">
      <c r="A27" s="31" t="s">
        <v>21</v>
      </c>
      <c r="B27" s="32">
        <v>66000</v>
      </c>
      <c r="C27" s="33">
        <v>54830</v>
      </c>
    </row>
    <row r="28" spans="1:3" ht="12.75" x14ac:dyDescent="0.2">
      <c r="A28" s="31" t="s">
        <v>22</v>
      </c>
      <c r="B28" s="32">
        <v>91238</v>
      </c>
      <c r="C28" s="33">
        <v>25324.6</v>
      </c>
    </row>
    <row r="29" spans="1:3" ht="12.75" x14ac:dyDescent="0.2">
      <c r="A29" s="31" t="s">
        <v>23</v>
      </c>
      <c r="B29" s="32">
        <v>59600</v>
      </c>
      <c r="C29" s="33">
        <v>45221.2</v>
      </c>
    </row>
    <row r="30" spans="1:3" ht="12.75" x14ac:dyDescent="0.2">
      <c r="A30" s="26" t="s">
        <v>24</v>
      </c>
      <c r="B30" s="32">
        <v>159350</v>
      </c>
      <c r="C30" s="21">
        <v>147487.29999999999</v>
      </c>
    </row>
    <row r="31" spans="1:3" ht="12.75" x14ac:dyDescent="0.2">
      <c r="A31" s="20" t="s">
        <v>25</v>
      </c>
      <c r="B31" s="18">
        <f>SUM(B32+B40+B47+B48)</f>
        <v>851216</v>
      </c>
      <c r="C31" s="21">
        <f>SUM(C32+C40+C47+C48)</f>
        <v>973174.3</v>
      </c>
    </row>
    <row r="32" spans="1:3" ht="12.75" x14ac:dyDescent="0.2">
      <c r="A32" s="20" t="s">
        <v>26</v>
      </c>
      <c r="B32" s="18">
        <f>SUM(B33:B39)</f>
        <v>325314</v>
      </c>
      <c r="C32" s="21">
        <f>SUM(C33:C39)</f>
        <v>321155.3</v>
      </c>
    </row>
    <row r="33" spans="1:3" ht="12.75" x14ac:dyDescent="0.2">
      <c r="A33" s="31" t="s">
        <v>27</v>
      </c>
      <c r="B33" s="32">
        <v>99242</v>
      </c>
      <c r="C33" s="33">
        <v>98096.5</v>
      </c>
    </row>
    <row r="34" spans="1:3" ht="12.75" x14ac:dyDescent="0.2">
      <c r="A34" s="31" t="s">
        <v>28</v>
      </c>
      <c r="B34" s="32">
        <v>18700</v>
      </c>
      <c r="C34" s="33">
        <v>8974.2999999999993</v>
      </c>
    </row>
    <row r="35" spans="1:3" ht="12.75" x14ac:dyDescent="0.2">
      <c r="A35" s="31" t="s">
        <v>29</v>
      </c>
      <c r="B35" s="32">
        <v>65400</v>
      </c>
      <c r="C35" s="33">
        <v>66616.899999999994</v>
      </c>
    </row>
    <row r="36" spans="1:3" ht="12.75" x14ac:dyDescent="0.2">
      <c r="A36" s="31" t="s">
        <v>30</v>
      </c>
      <c r="B36" s="32">
        <v>57986</v>
      </c>
      <c r="C36" s="33">
        <v>67009.8</v>
      </c>
    </row>
    <row r="37" spans="1:3" ht="12.75" x14ac:dyDescent="0.2">
      <c r="A37" s="31" t="s">
        <v>55</v>
      </c>
      <c r="B37" s="32">
        <v>18660</v>
      </c>
      <c r="C37" s="33">
        <v>19963.400000000001</v>
      </c>
    </row>
    <row r="38" spans="1:3" ht="12.75" x14ac:dyDescent="0.2">
      <c r="A38" s="34" t="s">
        <v>32</v>
      </c>
      <c r="B38" s="32">
        <v>15172</v>
      </c>
      <c r="C38" s="33">
        <v>16728.900000000001</v>
      </c>
    </row>
    <row r="39" spans="1:3" ht="12.75" x14ac:dyDescent="0.2">
      <c r="A39" s="31" t="s">
        <v>33</v>
      </c>
      <c r="B39" s="32">
        <v>50154</v>
      </c>
      <c r="C39" s="33">
        <v>43765.5</v>
      </c>
    </row>
    <row r="40" spans="1:3" ht="12.75" x14ac:dyDescent="0.2">
      <c r="A40" s="20" t="s">
        <v>34</v>
      </c>
      <c r="B40" s="18">
        <f>SUM(B41:B46)</f>
        <v>461147</v>
      </c>
      <c r="C40" s="21">
        <f>SUM(C41:C46)</f>
        <v>576085.69999999995</v>
      </c>
    </row>
    <row r="41" spans="1:3" ht="12.75" x14ac:dyDescent="0.2">
      <c r="A41" s="31" t="s">
        <v>35</v>
      </c>
      <c r="B41" s="32">
        <v>15160</v>
      </c>
      <c r="C41" s="33">
        <v>16363.1</v>
      </c>
    </row>
    <row r="42" spans="1:3" ht="12.75" x14ac:dyDescent="0.2">
      <c r="A42" s="31" t="s">
        <v>36</v>
      </c>
      <c r="B42" s="32">
        <v>19500</v>
      </c>
      <c r="C42" s="33">
        <v>21647.599999999999</v>
      </c>
    </row>
    <row r="43" spans="1:3" ht="12.75" x14ac:dyDescent="0.2">
      <c r="A43" s="31" t="s">
        <v>37</v>
      </c>
      <c r="B43" s="32">
        <v>243459</v>
      </c>
      <c r="C43" s="33">
        <v>269511.3</v>
      </c>
    </row>
    <row r="44" spans="1:3" ht="12.75" x14ac:dyDescent="0.2">
      <c r="A44" s="34" t="s">
        <v>38</v>
      </c>
      <c r="B44" s="32">
        <v>150828</v>
      </c>
      <c r="C44" s="33">
        <v>228574</v>
      </c>
    </row>
    <row r="45" spans="1:3" ht="12.75" x14ac:dyDescent="0.2">
      <c r="A45" s="31" t="s">
        <v>39</v>
      </c>
      <c r="B45" s="32">
        <v>9200</v>
      </c>
      <c r="C45" s="33">
        <v>12158.2</v>
      </c>
    </row>
    <row r="46" spans="1:3" ht="12.75" x14ac:dyDescent="0.2">
      <c r="A46" s="31" t="s">
        <v>40</v>
      </c>
      <c r="B46" s="32">
        <v>23000</v>
      </c>
      <c r="C46" s="33">
        <v>27831.5</v>
      </c>
    </row>
    <row r="47" spans="1:3" ht="12.75" x14ac:dyDescent="0.2">
      <c r="A47" s="20" t="s">
        <v>41</v>
      </c>
      <c r="B47" s="32">
        <v>35845</v>
      </c>
      <c r="C47" s="33">
        <v>36674.9</v>
      </c>
    </row>
    <row r="48" spans="1:3" ht="12.75" x14ac:dyDescent="0.2">
      <c r="A48" s="20" t="s">
        <v>42</v>
      </c>
      <c r="B48" s="32">
        <v>28910</v>
      </c>
      <c r="C48" s="33">
        <v>39258.400000000001</v>
      </c>
    </row>
    <row r="49" spans="1:3" ht="38.25" x14ac:dyDescent="0.2">
      <c r="A49" s="26" t="s">
        <v>43</v>
      </c>
      <c r="B49" s="18">
        <f>SUM(B50+B53)</f>
        <v>54835</v>
      </c>
      <c r="C49" s="21">
        <f>SUM(C50+C53)</f>
        <v>88943.5</v>
      </c>
    </row>
    <row r="50" spans="1:3" ht="12.75" x14ac:dyDescent="0.2">
      <c r="A50" s="26" t="s">
        <v>44</v>
      </c>
      <c r="B50" s="18">
        <f>SUM(B51+B52)</f>
        <v>28850</v>
      </c>
      <c r="C50" s="21">
        <f>SUM(C51+C52)</f>
        <v>60734.5</v>
      </c>
    </row>
    <row r="51" spans="1:3" ht="12.75" x14ac:dyDescent="0.2">
      <c r="A51" s="31" t="s">
        <v>45</v>
      </c>
      <c r="B51" s="32">
        <v>17500</v>
      </c>
      <c r="C51" s="33">
        <v>48534.3</v>
      </c>
    </row>
    <row r="52" spans="1:3" ht="12.75" x14ac:dyDescent="0.2">
      <c r="A52" s="31" t="s">
        <v>46</v>
      </c>
      <c r="B52" s="32">
        <v>11350</v>
      </c>
      <c r="C52" s="33">
        <v>12200.2</v>
      </c>
    </row>
    <row r="53" spans="1:3" ht="12.75" x14ac:dyDescent="0.2">
      <c r="A53" s="20" t="s">
        <v>47</v>
      </c>
      <c r="B53" s="32">
        <v>25985</v>
      </c>
      <c r="C53" s="21">
        <v>28209</v>
      </c>
    </row>
    <row r="54" spans="1:3" ht="12.75" x14ac:dyDescent="0.2">
      <c r="A54" s="31" t="s">
        <v>48</v>
      </c>
      <c r="B54" s="32">
        <v>25985</v>
      </c>
      <c r="C54" s="33">
        <v>28209</v>
      </c>
    </row>
    <row r="55" spans="1:3" ht="12.75" x14ac:dyDescent="0.2">
      <c r="A55" s="20" t="s">
        <v>49</v>
      </c>
      <c r="B55" s="18">
        <f>SUM(B14+B49)</f>
        <v>10334912</v>
      </c>
      <c r="C55" s="21">
        <f>SUM(C14+C49)</f>
        <v>10404231.100000001</v>
      </c>
    </row>
    <row r="56" spans="1:3" ht="12.75" x14ac:dyDescent="0.2">
      <c r="A56" s="20" t="s">
        <v>50</v>
      </c>
      <c r="B56" s="32">
        <v>1590281</v>
      </c>
      <c r="C56" s="33">
        <v>1389793.6</v>
      </c>
    </row>
    <row r="57" spans="1:3" ht="12.75" x14ac:dyDescent="0.2">
      <c r="A57" s="27" t="s">
        <v>51</v>
      </c>
      <c r="B57" s="18">
        <f>SUM(B55+B56)</f>
        <v>11925193</v>
      </c>
      <c r="C57" s="35">
        <f>SUM(C55+C56)</f>
        <v>11794024.700000001</v>
      </c>
    </row>
    <row r="58" spans="1:3" ht="12.75" x14ac:dyDescent="0.2">
      <c r="A58"/>
      <c r="B58"/>
      <c r="C58"/>
    </row>
    <row r="59" spans="1:3" ht="12.75" x14ac:dyDescent="0.2">
      <c r="A59"/>
      <c r="B59"/>
      <c r="C59"/>
    </row>
    <row r="60" spans="1:3" ht="12.75" x14ac:dyDescent="0.2">
      <c r="A60"/>
      <c r="B60"/>
      <c r="C60"/>
    </row>
    <row r="61" spans="1:3" ht="12.75" x14ac:dyDescent="0.2">
      <c r="A61"/>
      <c r="B61"/>
      <c r="C61"/>
    </row>
    <row r="62" spans="1:3" ht="12.75" x14ac:dyDescent="0.2">
      <c r="A62"/>
      <c r="B62"/>
      <c r="C62"/>
    </row>
    <row r="63" spans="1:3" ht="12.75" x14ac:dyDescent="0.2">
      <c r="A63" s="36"/>
      <c r="B63" s="36"/>
      <c r="C63" s="36"/>
    </row>
    <row r="64" spans="1:3" x14ac:dyDescent="0.2">
      <c r="A64" s="2"/>
      <c r="B64" s="2"/>
      <c r="C64" s="2"/>
    </row>
  </sheetData>
  <mergeCells count="6">
    <mergeCell ref="A12:C12"/>
    <mergeCell ref="C1:C5"/>
    <mergeCell ref="A7:C7"/>
    <mergeCell ref="A8:C8"/>
    <mergeCell ref="A10:C10"/>
    <mergeCell ref="A11:C11"/>
  </mergeCells>
  <pageMargins left="0.95972222222222203" right="0.24027777777777801" top="0.52986111111111101" bottom="0.270138888888888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E22" sqref="E22"/>
    </sheetView>
  </sheetViews>
  <sheetFormatPr defaultColWidth="9" defaultRowHeight="12.75" x14ac:dyDescent="0.2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 x14ac:dyDescent="0.2">
      <c r="A1" s="37"/>
      <c r="B1" s="37"/>
      <c r="C1" s="37"/>
      <c r="D1" s="199" t="s">
        <v>56</v>
      </c>
      <c r="E1" s="199"/>
      <c r="F1" s="37"/>
      <c r="G1" s="38"/>
    </row>
    <row r="3" spans="1:11" ht="21" customHeight="1" x14ac:dyDescent="0.25">
      <c r="A3" s="39" t="s">
        <v>57</v>
      </c>
      <c r="B3" s="40"/>
      <c r="C3" s="40"/>
      <c r="D3" s="40"/>
      <c r="E3" s="40"/>
      <c r="F3" s="40"/>
      <c r="G3" s="41"/>
      <c r="H3" s="41"/>
      <c r="I3" s="41"/>
      <c r="J3" s="1"/>
      <c r="K3" s="1"/>
    </row>
    <row r="5" spans="1:11" ht="12.75" customHeight="1" x14ac:dyDescent="0.2">
      <c r="A5" s="195" t="s">
        <v>58</v>
      </c>
      <c r="B5" s="195"/>
      <c r="C5" s="195"/>
      <c r="D5" s="195"/>
      <c r="E5" s="8"/>
    </row>
    <row r="7" spans="1:11" x14ac:dyDescent="0.2">
      <c r="A7" s="12" t="s">
        <v>5</v>
      </c>
      <c r="B7" s="13" t="s">
        <v>8</v>
      </c>
      <c r="C7" s="42" t="s">
        <v>9</v>
      </c>
      <c r="D7" s="43" t="s">
        <v>59</v>
      </c>
      <c r="E7" s="44" t="s">
        <v>60</v>
      </c>
    </row>
    <row r="8" spans="1:11" x14ac:dyDescent="0.2">
      <c r="A8" s="15" t="s">
        <v>5</v>
      </c>
      <c r="B8" s="45">
        <v>2198275</v>
      </c>
      <c r="C8" s="46">
        <v>2231516.9</v>
      </c>
      <c r="D8" s="45">
        <f t="shared" ref="D8:D51" si="0">SUM(C8-B8)</f>
        <v>33241.899999999907</v>
      </c>
      <c r="E8" s="47">
        <f t="shared" ref="E8:E29" si="1">SUM(C8*100/B8)</f>
        <v>101.51218114203182</v>
      </c>
    </row>
    <row r="9" spans="1:11" x14ac:dyDescent="0.2">
      <c r="A9" s="20" t="s">
        <v>10</v>
      </c>
      <c r="B9" s="48">
        <v>1965134</v>
      </c>
      <c r="C9" s="49">
        <v>1950037.2</v>
      </c>
      <c r="D9" s="48">
        <f t="shared" si="0"/>
        <v>-15096.800000000047</v>
      </c>
      <c r="E9" s="50">
        <f t="shared" si="1"/>
        <v>99.23176740110344</v>
      </c>
    </row>
    <row r="10" spans="1:11" x14ac:dyDescent="0.2">
      <c r="A10" s="20" t="s">
        <v>11</v>
      </c>
      <c r="B10" s="48">
        <v>382182</v>
      </c>
      <c r="C10" s="49">
        <v>466973.5</v>
      </c>
      <c r="D10" s="48">
        <f t="shared" si="0"/>
        <v>84791.5</v>
      </c>
      <c r="E10" s="50">
        <f t="shared" si="1"/>
        <v>122.18615738051504</v>
      </c>
    </row>
    <row r="11" spans="1:11" x14ac:dyDescent="0.2">
      <c r="A11" s="31" t="s">
        <v>12</v>
      </c>
      <c r="B11" s="48">
        <v>293721</v>
      </c>
      <c r="C11" s="49">
        <v>319879.40000000002</v>
      </c>
      <c r="D11" s="48">
        <f t="shared" si="0"/>
        <v>26158.400000000023</v>
      </c>
      <c r="E11" s="50">
        <f t="shared" si="1"/>
        <v>108.90586645149651</v>
      </c>
    </row>
    <row r="12" spans="1:11" x14ac:dyDescent="0.2">
      <c r="A12" s="31" t="s">
        <v>13</v>
      </c>
      <c r="B12" s="48">
        <v>88461</v>
      </c>
      <c r="C12" s="49">
        <v>147094.1</v>
      </c>
      <c r="D12" s="48">
        <f t="shared" si="0"/>
        <v>58633.100000000006</v>
      </c>
      <c r="E12" s="50">
        <f t="shared" si="1"/>
        <v>166.28129910355977</v>
      </c>
    </row>
    <row r="13" spans="1:11" x14ac:dyDescent="0.2">
      <c r="A13" s="20" t="s">
        <v>14</v>
      </c>
      <c r="B13" s="48">
        <v>1550308</v>
      </c>
      <c r="C13" s="49">
        <v>1444609</v>
      </c>
      <c r="D13" s="48">
        <f t="shared" si="0"/>
        <v>-105699</v>
      </c>
      <c r="E13" s="50">
        <f t="shared" si="1"/>
        <v>93.182064467189747</v>
      </c>
    </row>
    <row r="14" spans="1:11" x14ac:dyDescent="0.2">
      <c r="A14" s="31" t="s">
        <v>15</v>
      </c>
      <c r="B14" s="48">
        <v>1005426</v>
      </c>
      <c r="C14" s="49">
        <v>918904.1</v>
      </c>
      <c r="D14" s="48">
        <f t="shared" si="0"/>
        <v>-86521.900000000023</v>
      </c>
      <c r="E14" s="50">
        <f t="shared" si="1"/>
        <v>91.394503424419099</v>
      </c>
    </row>
    <row r="15" spans="1:11" ht="25.5" customHeight="1" x14ac:dyDescent="0.2">
      <c r="A15" s="34" t="s">
        <v>16</v>
      </c>
      <c r="B15" s="48">
        <v>3249</v>
      </c>
      <c r="C15" s="49">
        <v>3156.8</v>
      </c>
      <c r="D15" s="48">
        <f t="shared" si="0"/>
        <v>-92.199999999999818</v>
      </c>
      <c r="E15" s="50">
        <f t="shared" si="1"/>
        <v>97.162203755001542</v>
      </c>
    </row>
    <row r="16" spans="1:11" ht="27" customHeight="1" x14ac:dyDescent="0.2">
      <c r="A16" s="34" t="s">
        <v>17</v>
      </c>
      <c r="B16" s="48">
        <v>85338</v>
      </c>
      <c r="C16" s="49">
        <v>104767.5</v>
      </c>
      <c r="D16" s="48">
        <f t="shared" si="0"/>
        <v>19429.5</v>
      </c>
      <c r="E16" s="50">
        <f t="shared" si="1"/>
        <v>122.7677002038951</v>
      </c>
    </row>
    <row r="17" spans="1:5" x14ac:dyDescent="0.2">
      <c r="A17" s="31" t="s">
        <v>54</v>
      </c>
      <c r="B17" s="48">
        <v>612</v>
      </c>
      <c r="C17" s="49">
        <v>744.3</v>
      </c>
      <c r="D17" s="48">
        <f t="shared" si="0"/>
        <v>132.29999999999995</v>
      </c>
      <c r="E17" s="50">
        <f t="shared" si="1"/>
        <v>121.61764705882354</v>
      </c>
    </row>
    <row r="18" spans="1:5" x14ac:dyDescent="0.2">
      <c r="A18" s="31" t="s">
        <v>18</v>
      </c>
      <c r="B18" s="48">
        <v>369313</v>
      </c>
      <c r="C18" s="49">
        <v>361852.2</v>
      </c>
      <c r="D18" s="48">
        <f t="shared" si="0"/>
        <v>-7460.7999999999884</v>
      </c>
      <c r="E18" s="50">
        <f t="shared" si="1"/>
        <v>97.979816578349528</v>
      </c>
    </row>
    <row r="19" spans="1:5" x14ac:dyDescent="0.2">
      <c r="A19" s="31" t="s">
        <v>19</v>
      </c>
      <c r="B19" s="48">
        <v>16452</v>
      </c>
      <c r="C19" s="49">
        <v>18672.599999999999</v>
      </c>
      <c r="D19" s="48">
        <f t="shared" si="0"/>
        <v>2220.5999999999985</v>
      </c>
      <c r="E19" s="50">
        <f t="shared" si="1"/>
        <v>113.4974471188913</v>
      </c>
    </row>
    <row r="20" spans="1:5" x14ac:dyDescent="0.2">
      <c r="A20" s="31" t="s">
        <v>20</v>
      </c>
      <c r="B20" s="48">
        <v>1565</v>
      </c>
      <c r="C20" s="49">
        <v>2961.8</v>
      </c>
      <c r="D20" s="48">
        <f t="shared" si="0"/>
        <v>1396.8000000000002</v>
      </c>
      <c r="E20" s="50">
        <f t="shared" si="1"/>
        <v>189.25239616613419</v>
      </c>
    </row>
    <row r="21" spans="1:5" x14ac:dyDescent="0.2">
      <c r="A21" s="31" t="s">
        <v>21</v>
      </c>
      <c r="B21" s="48">
        <v>11709</v>
      </c>
      <c r="C21" s="49">
        <v>10922.9</v>
      </c>
      <c r="D21" s="48">
        <f t="shared" si="0"/>
        <v>-786.10000000000036</v>
      </c>
      <c r="E21" s="50">
        <f t="shared" si="1"/>
        <v>93.286360918951232</v>
      </c>
    </row>
    <row r="22" spans="1:5" x14ac:dyDescent="0.2">
      <c r="A22" s="31" t="s">
        <v>22</v>
      </c>
      <c r="B22" s="48">
        <v>42745</v>
      </c>
      <c r="C22" s="49">
        <v>10774.3</v>
      </c>
      <c r="D22" s="48">
        <f t="shared" si="0"/>
        <v>-31970.7</v>
      </c>
      <c r="E22" s="50">
        <f t="shared" si="1"/>
        <v>25.205989004561935</v>
      </c>
    </row>
    <row r="23" spans="1:5" x14ac:dyDescent="0.2">
      <c r="A23" s="31" t="s">
        <v>23</v>
      </c>
      <c r="B23" s="48">
        <v>13899</v>
      </c>
      <c r="C23" s="49">
        <v>10708.5</v>
      </c>
      <c r="D23" s="48">
        <f t="shared" si="0"/>
        <v>-3190.5</v>
      </c>
      <c r="E23" s="50">
        <f t="shared" si="1"/>
        <v>77.045111159076185</v>
      </c>
    </row>
    <row r="24" spans="1:5" ht="28.5" customHeight="1" x14ac:dyDescent="0.2">
      <c r="A24" s="26" t="s">
        <v>24</v>
      </c>
      <c r="B24" s="48">
        <v>32644</v>
      </c>
      <c r="C24" s="49">
        <v>38454.699999999997</v>
      </c>
      <c r="D24" s="48">
        <f t="shared" si="0"/>
        <v>5810.6999999999971</v>
      </c>
      <c r="E24" s="50">
        <f t="shared" si="1"/>
        <v>117.80020830780541</v>
      </c>
    </row>
    <row r="25" spans="1:5" x14ac:dyDescent="0.2">
      <c r="A25" s="20" t="s">
        <v>25</v>
      </c>
      <c r="B25" s="48">
        <v>233141</v>
      </c>
      <c r="C25" s="49">
        <v>281310.40000000002</v>
      </c>
      <c r="D25" s="48">
        <f t="shared" si="0"/>
        <v>48169.400000000023</v>
      </c>
      <c r="E25" s="50">
        <f t="shared" si="1"/>
        <v>120.66105918735875</v>
      </c>
    </row>
    <row r="26" spans="1:5" x14ac:dyDescent="0.2">
      <c r="A26" s="20" t="s">
        <v>26</v>
      </c>
      <c r="B26" s="48">
        <v>114344</v>
      </c>
      <c r="C26" s="49">
        <v>118111.8</v>
      </c>
      <c r="D26" s="48">
        <f t="shared" si="0"/>
        <v>3767.8000000000029</v>
      </c>
      <c r="E26" s="50">
        <f t="shared" si="1"/>
        <v>103.29514447631708</v>
      </c>
    </row>
    <row r="27" spans="1:5" x14ac:dyDescent="0.2">
      <c r="A27" s="31" t="s">
        <v>27</v>
      </c>
      <c r="B27" s="48">
        <v>25752</v>
      </c>
      <c r="C27" s="49">
        <v>27533.599999999999</v>
      </c>
      <c r="D27" s="48">
        <f t="shared" si="0"/>
        <v>1781.5999999999985</v>
      </c>
      <c r="E27" s="50">
        <f t="shared" si="1"/>
        <v>106.91829760795278</v>
      </c>
    </row>
    <row r="28" spans="1:5" x14ac:dyDescent="0.2">
      <c r="A28" s="31" t="s">
        <v>28</v>
      </c>
      <c r="B28" s="48">
        <v>4476</v>
      </c>
      <c r="C28" s="49">
        <v>3164.8</v>
      </c>
      <c r="D28" s="48">
        <f t="shared" si="0"/>
        <v>-1311.1999999999998</v>
      </c>
      <c r="E28" s="50">
        <f t="shared" si="1"/>
        <v>70.705987488829308</v>
      </c>
    </row>
    <row r="29" spans="1:5" x14ac:dyDescent="0.2">
      <c r="A29" s="31" t="s">
        <v>29</v>
      </c>
      <c r="B29" s="48">
        <v>65400</v>
      </c>
      <c r="C29" s="49">
        <v>66616.899999999994</v>
      </c>
      <c r="D29" s="48">
        <f t="shared" si="0"/>
        <v>1216.8999999999942</v>
      </c>
      <c r="E29" s="50">
        <f t="shared" si="1"/>
        <v>101.86070336391435</v>
      </c>
    </row>
    <row r="30" spans="1:5" x14ac:dyDescent="0.2">
      <c r="A30" s="31" t="s">
        <v>30</v>
      </c>
      <c r="B30" s="48"/>
      <c r="C30" s="49">
        <v>-8.8000000000000007</v>
      </c>
      <c r="D30" s="48">
        <f t="shared" si="0"/>
        <v>-8.8000000000000007</v>
      </c>
      <c r="E30" s="50"/>
    </row>
    <row r="31" spans="1:5" x14ac:dyDescent="0.2">
      <c r="A31" s="31" t="s">
        <v>55</v>
      </c>
      <c r="B31" s="48">
        <v>4928</v>
      </c>
      <c r="C31" s="49">
        <v>4580.8</v>
      </c>
      <c r="D31" s="48">
        <f t="shared" si="0"/>
        <v>-347.19999999999982</v>
      </c>
      <c r="E31" s="50">
        <f t="shared" ref="E31:E51" si="2">SUM(C31*100/B31)</f>
        <v>92.954545454545453</v>
      </c>
    </row>
    <row r="32" spans="1:5" ht="24.75" customHeight="1" x14ac:dyDescent="0.2">
      <c r="A32" s="34" t="s">
        <v>32</v>
      </c>
      <c r="B32" s="48">
        <v>3538</v>
      </c>
      <c r="C32" s="49">
        <v>4150.5</v>
      </c>
      <c r="D32" s="48">
        <f t="shared" si="0"/>
        <v>612.5</v>
      </c>
      <c r="E32" s="50">
        <f t="shared" si="2"/>
        <v>117.31204070096099</v>
      </c>
    </row>
    <row r="33" spans="1:5" x14ac:dyDescent="0.2">
      <c r="A33" s="31" t="s">
        <v>33</v>
      </c>
      <c r="B33" s="48">
        <v>10250</v>
      </c>
      <c r="C33" s="49">
        <v>12074</v>
      </c>
      <c r="D33" s="48">
        <f t="shared" si="0"/>
        <v>1824</v>
      </c>
      <c r="E33" s="50">
        <f t="shared" si="2"/>
        <v>117.79512195121951</v>
      </c>
    </row>
    <row r="34" spans="1:5" x14ac:dyDescent="0.2">
      <c r="A34" s="20" t="s">
        <v>34</v>
      </c>
      <c r="B34" s="48">
        <v>108481</v>
      </c>
      <c r="C34" s="49">
        <v>144716.79999999999</v>
      </c>
      <c r="D34" s="48">
        <f t="shared" si="0"/>
        <v>36235.799999999988</v>
      </c>
      <c r="E34" s="50">
        <f t="shared" si="2"/>
        <v>133.40290004701282</v>
      </c>
    </row>
    <row r="35" spans="1:5" x14ac:dyDescent="0.2">
      <c r="A35" s="31" t="s">
        <v>35</v>
      </c>
      <c r="B35" s="48">
        <v>2996</v>
      </c>
      <c r="C35" s="49">
        <v>2744.3</v>
      </c>
      <c r="D35" s="48">
        <f t="shared" si="0"/>
        <v>-251.69999999999982</v>
      </c>
      <c r="E35" s="50">
        <f t="shared" si="2"/>
        <v>91.598798397863817</v>
      </c>
    </row>
    <row r="36" spans="1:5" x14ac:dyDescent="0.2">
      <c r="A36" s="31" t="s">
        <v>36</v>
      </c>
      <c r="B36" s="48">
        <v>3714</v>
      </c>
      <c r="C36" s="49">
        <v>4740.8999999999996</v>
      </c>
      <c r="D36" s="48">
        <f t="shared" si="0"/>
        <v>1026.8999999999996</v>
      </c>
      <c r="E36" s="50">
        <f t="shared" si="2"/>
        <v>127.64943457189013</v>
      </c>
    </row>
    <row r="37" spans="1:5" x14ac:dyDescent="0.2">
      <c r="A37" s="31" t="s">
        <v>37</v>
      </c>
      <c r="B37" s="48">
        <v>56511</v>
      </c>
      <c r="C37" s="49">
        <v>68828.7</v>
      </c>
      <c r="D37" s="48">
        <f t="shared" si="0"/>
        <v>12317.699999999997</v>
      </c>
      <c r="E37" s="50">
        <f t="shared" si="2"/>
        <v>121.79699527525615</v>
      </c>
    </row>
    <row r="38" spans="1:5" ht="27" customHeight="1" x14ac:dyDescent="0.2">
      <c r="A38" s="34" t="s">
        <v>38</v>
      </c>
      <c r="B38" s="48">
        <v>37701</v>
      </c>
      <c r="C38" s="49">
        <v>58989.8</v>
      </c>
      <c r="D38" s="48">
        <f t="shared" si="0"/>
        <v>21288.800000000003</v>
      </c>
      <c r="E38" s="50">
        <f t="shared" si="2"/>
        <v>156.46746770642687</v>
      </c>
    </row>
    <row r="39" spans="1:5" x14ac:dyDescent="0.2">
      <c r="A39" s="31" t="s">
        <v>39</v>
      </c>
      <c r="B39" s="48">
        <v>1808</v>
      </c>
      <c r="C39" s="49">
        <v>2815.9</v>
      </c>
      <c r="D39" s="48">
        <f t="shared" si="0"/>
        <v>1007.9000000000001</v>
      </c>
      <c r="E39" s="50">
        <f t="shared" si="2"/>
        <v>155.7466814159292</v>
      </c>
    </row>
    <row r="40" spans="1:5" x14ac:dyDescent="0.2">
      <c r="A40" s="31" t="s">
        <v>40</v>
      </c>
      <c r="B40" s="48">
        <v>5751</v>
      </c>
      <c r="C40" s="49">
        <v>6597.2</v>
      </c>
      <c r="D40" s="48">
        <f t="shared" si="0"/>
        <v>846.19999999999982</v>
      </c>
      <c r="E40" s="50">
        <f t="shared" si="2"/>
        <v>114.71396278908016</v>
      </c>
    </row>
    <row r="41" spans="1:5" x14ac:dyDescent="0.2">
      <c r="A41" s="20" t="s">
        <v>41</v>
      </c>
      <c r="B41" s="48">
        <v>7276</v>
      </c>
      <c r="C41" s="49">
        <v>7236.4</v>
      </c>
      <c r="D41" s="48">
        <f t="shared" si="0"/>
        <v>-39.600000000000364</v>
      </c>
      <c r="E41" s="50">
        <f t="shared" si="2"/>
        <v>99.45574491478834</v>
      </c>
    </row>
    <row r="42" spans="1:5" x14ac:dyDescent="0.2">
      <c r="A42" s="20" t="s">
        <v>42</v>
      </c>
      <c r="B42" s="48">
        <v>3040</v>
      </c>
      <c r="C42" s="49">
        <v>11414.7</v>
      </c>
      <c r="D42" s="48">
        <f t="shared" si="0"/>
        <v>8374.7000000000007</v>
      </c>
      <c r="E42" s="50">
        <f t="shared" si="2"/>
        <v>375.48355263157896</v>
      </c>
    </row>
    <row r="43" spans="1:5" ht="50.25" customHeight="1" x14ac:dyDescent="0.2">
      <c r="A43" s="26" t="s">
        <v>43</v>
      </c>
      <c r="B43" s="48">
        <v>11992</v>
      </c>
      <c r="C43" s="49">
        <v>24082</v>
      </c>
      <c r="D43" s="48">
        <f t="shared" si="0"/>
        <v>12090</v>
      </c>
      <c r="E43" s="50">
        <f t="shared" si="2"/>
        <v>200.81721147431622</v>
      </c>
    </row>
    <row r="44" spans="1:5" ht="25.5" x14ac:dyDescent="0.2">
      <c r="A44" s="26" t="s">
        <v>44</v>
      </c>
      <c r="B44" s="48">
        <v>5497</v>
      </c>
      <c r="C44" s="49">
        <v>18716.5</v>
      </c>
      <c r="D44" s="48">
        <f t="shared" si="0"/>
        <v>13219.5</v>
      </c>
      <c r="E44" s="50">
        <f t="shared" si="2"/>
        <v>340.48571948335456</v>
      </c>
    </row>
    <row r="45" spans="1:5" x14ac:dyDescent="0.2">
      <c r="A45" s="31" t="s">
        <v>45</v>
      </c>
      <c r="B45" s="48">
        <v>4374</v>
      </c>
      <c r="C45" s="49">
        <v>8265.6</v>
      </c>
      <c r="D45" s="48">
        <f t="shared" si="0"/>
        <v>3891.6000000000004</v>
      </c>
      <c r="E45" s="50">
        <f t="shared" si="2"/>
        <v>188.97119341563786</v>
      </c>
    </row>
    <row r="46" spans="1:5" x14ac:dyDescent="0.2">
      <c r="A46" s="31" t="s">
        <v>46</v>
      </c>
      <c r="B46" s="48">
        <v>1123</v>
      </c>
      <c r="C46" s="49">
        <v>5339.1</v>
      </c>
      <c r="D46" s="48">
        <f t="shared" si="0"/>
        <v>4216.1000000000004</v>
      </c>
      <c r="E46" s="50">
        <f t="shared" si="2"/>
        <v>475.4318788958148</v>
      </c>
    </row>
    <row r="47" spans="1:5" x14ac:dyDescent="0.2">
      <c r="A47" s="20" t="s">
        <v>47</v>
      </c>
      <c r="B47" s="48">
        <v>6495</v>
      </c>
      <c r="C47" s="49">
        <v>5365.5</v>
      </c>
      <c r="D47" s="48">
        <f t="shared" si="0"/>
        <v>-1129.5</v>
      </c>
      <c r="E47" s="50">
        <f t="shared" si="2"/>
        <v>82.609699769053123</v>
      </c>
    </row>
    <row r="48" spans="1:5" x14ac:dyDescent="0.2">
      <c r="A48" s="31" t="s">
        <v>48</v>
      </c>
      <c r="B48" s="48">
        <v>6495</v>
      </c>
      <c r="C48" s="49">
        <v>5365.5</v>
      </c>
      <c r="D48" s="48">
        <f t="shared" si="0"/>
        <v>-1129.5</v>
      </c>
      <c r="E48" s="50">
        <f t="shared" si="2"/>
        <v>82.609699769053123</v>
      </c>
    </row>
    <row r="49" spans="1:5" x14ac:dyDescent="0.2">
      <c r="A49" s="20" t="s">
        <v>49</v>
      </c>
      <c r="B49" s="51">
        <v>2210267</v>
      </c>
      <c r="C49" s="52">
        <f>SUM(C8+C43)</f>
        <v>2255598.9</v>
      </c>
      <c r="D49" s="51">
        <f t="shared" si="0"/>
        <v>45331.899999999907</v>
      </c>
      <c r="E49" s="53">
        <f t="shared" si="2"/>
        <v>102.05096940776838</v>
      </c>
    </row>
    <row r="50" spans="1:5" x14ac:dyDescent="0.2">
      <c r="A50" s="20" t="s">
        <v>50</v>
      </c>
      <c r="B50" s="48">
        <v>163503.70000000001</v>
      </c>
      <c r="C50" s="49">
        <v>76811.199999999997</v>
      </c>
      <c r="D50" s="54">
        <f t="shared" si="0"/>
        <v>-86692.500000000015</v>
      </c>
      <c r="E50" s="50">
        <f t="shared" si="2"/>
        <v>46.978264100445429</v>
      </c>
    </row>
    <row r="51" spans="1:5" x14ac:dyDescent="0.2">
      <c r="A51" s="55" t="s">
        <v>61</v>
      </c>
      <c r="B51" s="56">
        <v>2373770.7000000002</v>
      </c>
      <c r="C51" s="57">
        <f>SUM(C49+C50)</f>
        <v>2332410.1</v>
      </c>
      <c r="D51" s="51">
        <f t="shared" si="0"/>
        <v>-41360.600000000093</v>
      </c>
      <c r="E51" s="53">
        <f t="shared" si="2"/>
        <v>98.257599185970236</v>
      </c>
    </row>
    <row r="52" spans="1:5" x14ac:dyDescent="0.2">
      <c r="A52" s="58"/>
      <c r="B52" s="58"/>
      <c r="C52" s="59"/>
      <c r="D52" s="58"/>
      <c r="E52" s="58"/>
    </row>
    <row r="53" spans="1:5" x14ac:dyDescent="0.2">
      <c r="A53" s="4"/>
      <c r="B53" s="4"/>
      <c r="C53" s="4"/>
    </row>
    <row r="54" spans="1:5" x14ac:dyDescent="0.2">
      <c r="A54" s="4"/>
      <c r="B54" s="4"/>
      <c r="C54" s="4"/>
    </row>
    <row r="55" spans="1:5" x14ac:dyDescent="0.2">
      <c r="A55" s="4"/>
      <c r="B55" s="4"/>
      <c r="C55" s="4"/>
    </row>
  </sheetData>
  <mergeCells count="2">
    <mergeCell ref="D1:E1"/>
    <mergeCell ref="A5:D5"/>
  </mergeCells>
  <pageMargins left="0.57986111111111105" right="0.24027777777777801" top="0.17013888888888901" bottom="0.270138888888888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8"/>
  <sheetViews>
    <sheetView showGridLines="0" topLeftCell="A7" zoomScale="70" zoomScaleNormal="70" workbookViewId="0">
      <selection activeCell="C25" sqref="C25"/>
    </sheetView>
  </sheetViews>
  <sheetFormatPr defaultColWidth="9.140625" defaultRowHeight="12.75" x14ac:dyDescent="0.2"/>
  <cols>
    <col min="1" max="1" width="10.5703125" style="60" customWidth="1"/>
    <col min="2" max="2" width="20.7109375" style="60" customWidth="1"/>
    <col min="3" max="3" width="16.42578125" style="60" customWidth="1"/>
    <col min="4" max="4" width="12.7109375" style="60" customWidth="1"/>
    <col min="5" max="5" width="12.42578125" style="60" customWidth="1"/>
    <col min="6" max="6" width="12.7109375" style="60" customWidth="1"/>
    <col min="7" max="7" width="14.5703125" style="60" customWidth="1"/>
    <col min="8" max="8" width="13" style="60" customWidth="1"/>
    <col min="9" max="9" width="11.140625" style="60" customWidth="1"/>
    <col min="10" max="10" width="14.7109375" style="60" customWidth="1"/>
    <col min="11" max="11" width="21.140625" style="60" customWidth="1"/>
    <col min="12" max="12" width="4.28515625" style="60" customWidth="1"/>
    <col min="13" max="13" width="11.85546875" style="60" customWidth="1"/>
    <col min="14" max="257" width="9.140625" style="60"/>
  </cols>
  <sheetData>
    <row r="1" spans="1:13" ht="12" customHeight="1" x14ac:dyDescent="0.2">
      <c r="G1" s="61"/>
      <c r="H1" s="61"/>
      <c r="I1" s="61"/>
      <c r="J1" s="61"/>
      <c r="K1" s="213" t="s">
        <v>62</v>
      </c>
      <c r="L1" s="213"/>
      <c r="M1" s="61"/>
    </row>
    <row r="2" spans="1:13" ht="12" customHeight="1" x14ac:dyDescent="0.2">
      <c r="B2" s="62"/>
      <c r="C2" s="62"/>
      <c r="D2" s="62"/>
      <c r="E2" s="62"/>
      <c r="F2" s="62"/>
      <c r="G2" s="62"/>
      <c r="H2" s="63"/>
      <c r="I2" s="214" t="s">
        <v>63</v>
      </c>
      <c r="J2" s="214"/>
      <c r="K2" s="214"/>
      <c r="L2" s="214"/>
      <c r="M2" s="64"/>
    </row>
    <row r="3" spans="1:13" ht="12" customHeight="1" x14ac:dyDescent="0.2">
      <c r="B3" s="62"/>
      <c r="C3" s="62"/>
      <c r="D3" s="62"/>
      <c r="E3" s="62"/>
      <c r="F3" s="62"/>
      <c r="G3" s="62"/>
      <c r="H3" s="63"/>
      <c r="I3" s="214" t="s">
        <v>64</v>
      </c>
      <c r="J3" s="214"/>
      <c r="K3" s="214"/>
      <c r="L3" s="63"/>
      <c r="M3" s="64"/>
    </row>
    <row r="4" spans="1:13" ht="12" customHeight="1" x14ac:dyDescent="0.2">
      <c r="B4" s="62"/>
      <c r="C4" s="62"/>
      <c r="D4" s="62"/>
      <c r="E4" s="62"/>
      <c r="F4" s="62"/>
      <c r="G4" s="62"/>
      <c r="H4" s="63"/>
      <c r="I4" s="214" t="s">
        <v>65</v>
      </c>
      <c r="J4" s="214"/>
      <c r="K4" s="214"/>
      <c r="L4" s="63"/>
      <c r="M4" s="64"/>
    </row>
    <row r="5" spans="1:13" ht="12" customHeight="1" x14ac:dyDescent="0.2">
      <c r="B5" s="62"/>
      <c r="C5" s="62"/>
      <c r="D5" s="62"/>
      <c r="E5" s="62"/>
      <c r="F5" s="62"/>
      <c r="G5" s="62"/>
      <c r="H5" s="65"/>
      <c r="I5" s="65" t="s">
        <v>66</v>
      </c>
      <c r="J5" s="66"/>
      <c r="K5" s="66"/>
      <c r="L5" s="66"/>
      <c r="M5" s="66"/>
    </row>
    <row r="6" spans="1:13" ht="28.5" customHeight="1" x14ac:dyDescent="0.2">
      <c r="A6" s="215" t="s">
        <v>67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ht="28.5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x14ac:dyDescent="0.25">
      <c r="A8" s="210" t="s">
        <v>68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15.75" customHeight="1" x14ac:dyDescent="0.2">
      <c r="A9" s="211" t="s">
        <v>69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3" ht="15.75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3" ht="39" customHeight="1" x14ac:dyDescent="0.25">
      <c r="B11" s="212" t="s">
        <v>70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70"/>
      <c r="M11" s="70"/>
    </row>
    <row r="12" spans="1:13" ht="8.25" customHeight="1" x14ac:dyDescent="0.25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0"/>
      <c r="M12" s="70"/>
    </row>
    <row r="13" spans="1:13" ht="16.5" customHeight="1" x14ac:dyDescent="0.25">
      <c r="A13" s="210" t="s">
        <v>71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3" ht="14.25" customHeight="1" x14ac:dyDescent="0.2">
      <c r="B14" s="72"/>
      <c r="C14" s="72"/>
      <c r="D14" s="72"/>
      <c r="E14" s="72"/>
      <c r="F14" s="73" t="s">
        <v>72</v>
      </c>
      <c r="G14" s="73"/>
      <c r="H14" s="72"/>
      <c r="I14" s="72"/>
      <c r="J14" s="72"/>
      <c r="K14" s="72"/>
      <c r="L14" s="72"/>
      <c r="M14" s="72"/>
    </row>
    <row r="15" spans="1:13" ht="15.75" customHeight="1" x14ac:dyDescent="0.2">
      <c r="A15" s="206" t="s">
        <v>73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1:13" x14ac:dyDescent="0.2">
      <c r="C16" s="72"/>
      <c r="D16" s="72"/>
      <c r="E16" s="206" t="s">
        <v>74</v>
      </c>
      <c r="F16" s="206"/>
      <c r="G16" s="206"/>
      <c r="H16" s="206"/>
      <c r="I16" s="72"/>
      <c r="J16" s="72"/>
      <c r="K16" s="72"/>
      <c r="L16" s="72"/>
      <c r="M16" s="72"/>
    </row>
    <row r="17" spans="1:14" ht="15.75" x14ac:dyDescent="0.25">
      <c r="A17" s="75"/>
      <c r="K17" s="76" t="s">
        <v>75</v>
      </c>
      <c r="L17" s="72"/>
    </row>
    <row r="18" spans="1:14" ht="23.25" customHeight="1" x14ac:dyDescent="0.2">
      <c r="B18" s="77"/>
      <c r="C18" s="77"/>
      <c r="D18" s="207" t="s">
        <v>76</v>
      </c>
      <c r="E18" s="207"/>
      <c r="F18" s="207"/>
      <c r="G18" s="207"/>
      <c r="H18" s="208" t="s">
        <v>77</v>
      </c>
      <c r="I18" s="208"/>
      <c r="J18" s="208"/>
      <c r="K18" s="208"/>
      <c r="L18" s="78"/>
    </row>
    <row r="19" spans="1:14" ht="38.25" customHeight="1" x14ac:dyDescent="0.2">
      <c r="B19" s="79" t="s">
        <v>78</v>
      </c>
      <c r="C19" s="209" t="s">
        <v>79</v>
      </c>
      <c r="D19" s="79" t="s">
        <v>80</v>
      </c>
      <c r="E19" s="79" t="s">
        <v>81</v>
      </c>
      <c r="F19" s="79" t="s">
        <v>82</v>
      </c>
      <c r="G19" s="79" t="s">
        <v>83</v>
      </c>
      <c r="H19" s="79" t="s">
        <v>80</v>
      </c>
      <c r="I19" s="79" t="s">
        <v>84</v>
      </c>
      <c r="J19" s="79" t="s">
        <v>85</v>
      </c>
      <c r="K19" s="79" t="s">
        <v>86</v>
      </c>
      <c r="L19" s="80"/>
      <c r="M19" s="73"/>
      <c r="N19" s="62"/>
    </row>
    <row r="20" spans="1:14" ht="56.25" customHeight="1" x14ac:dyDescent="0.2">
      <c r="A20" s="60" t="s">
        <v>87</v>
      </c>
      <c r="B20" s="81"/>
      <c r="C20" s="209"/>
      <c r="D20" s="81"/>
      <c r="E20" s="81"/>
      <c r="F20" s="81"/>
      <c r="G20" s="81"/>
      <c r="H20" s="81"/>
      <c r="I20" s="81"/>
      <c r="J20" s="81"/>
      <c r="K20" s="81"/>
      <c r="L20" s="205"/>
      <c r="M20" s="205"/>
      <c r="N20" s="62"/>
    </row>
    <row r="21" spans="1:14" ht="17.25" customHeight="1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205"/>
      <c r="M21" s="205"/>
      <c r="N21" s="62"/>
    </row>
    <row r="22" spans="1:14" ht="12.75" customHeight="1" x14ac:dyDescent="0.2">
      <c r="B22" s="83">
        <v>1</v>
      </c>
      <c r="C22" s="83">
        <v>2</v>
      </c>
      <c r="D22" s="84">
        <v>3</v>
      </c>
      <c r="E22" s="83">
        <v>4</v>
      </c>
      <c r="F22" s="83">
        <v>5</v>
      </c>
      <c r="G22" s="83">
        <v>6</v>
      </c>
      <c r="H22" s="85">
        <v>7</v>
      </c>
      <c r="I22" s="83">
        <v>8</v>
      </c>
      <c r="J22" s="83">
        <v>9</v>
      </c>
      <c r="K22" s="83">
        <v>10</v>
      </c>
      <c r="L22" s="205"/>
      <c r="M22" s="205"/>
    </row>
    <row r="23" spans="1:14" ht="16.5" customHeight="1" x14ac:dyDescent="0.2">
      <c r="B23" s="86"/>
      <c r="C23" s="86"/>
      <c r="D23" s="87"/>
      <c r="E23" s="88"/>
      <c r="F23" s="88"/>
      <c r="G23" s="88"/>
      <c r="H23" s="88"/>
      <c r="I23" s="88"/>
      <c r="J23" s="88"/>
      <c r="K23" s="89"/>
      <c r="L23" s="203"/>
      <c r="M23" s="203"/>
    </row>
    <row r="24" spans="1:14" ht="16.5" customHeight="1" x14ac:dyDescent="0.2">
      <c r="B24" s="90"/>
      <c r="C24" s="90"/>
      <c r="D24" s="91"/>
      <c r="E24" s="92"/>
      <c r="F24" s="92"/>
      <c r="G24" s="92"/>
      <c r="H24" s="88"/>
      <c r="I24" s="92"/>
      <c r="J24" s="92"/>
      <c r="K24" s="92"/>
      <c r="L24" s="203"/>
      <c r="M24" s="203"/>
    </row>
    <row r="25" spans="1:14" ht="16.5" customHeight="1" x14ac:dyDescent="0.2">
      <c r="B25" s="93"/>
      <c r="C25" s="93"/>
      <c r="D25" s="94"/>
      <c r="E25" s="92"/>
      <c r="F25" s="92"/>
      <c r="G25" s="92"/>
      <c r="H25" s="88"/>
      <c r="I25" s="92"/>
      <c r="J25" s="92"/>
      <c r="K25" s="92"/>
      <c r="L25" s="203"/>
      <c r="M25" s="203"/>
    </row>
    <row r="26" spans="1:14" ht="16.5" customHeight="1" x14ac:dyDescent="0.2">
      <c r="B26" s="95"/>
      <c r="C26" s="96" t="s">
        <v>88</v>
      </c>
      <c r="D26" s="94"/>
      <c r="E26" s="92"/>
      <c r="F26" s="92"/>
      <c r="G26" s="92"/>
      <c r="H26" s="88"/>
      <c r="I26" s="92"/>
      <c r="J26" s="92"/>
      <c r="K26" s="92"/>
      <c r="L26" s="203"/>
      <c r="M26" s="203"/>
    </row>
    <row r="27" spans="1:14" ht="16.5" customHeight="1" x14ac:dyDescent="0.2">
      <c r="A27" s="97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4" ht="16.5" customHeight="1" x14ac:dyDescent="0.2">
      <c r="A28" s="97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4" ht="16.5" customHeight="1" x14ac:dyDescent="0.25">
      <c r="B29" s="204"/>
      <c r="C29" s="204"/>
      <c r="F29" s="100"/>
      <c r="G29" s="101"/>
      <c r="H29" s="100"/>
      <c r="I29" s="102"/>
      <c r="J29" s="200"/>
      <c r="K29" s="200"/>
    </row>
    <row r="30" spans="1:14" ht="29.25" customHeight="1" x14ac:dyDescent="0.2">
      <c r="B30" s="201" t="s">
        <v>89</v>
      </c>
      <c r="C30" s="201"/>
      <c r="F30" s="104"/>
      <c r="G30" s="105" t="s">
        <v>90</v>
      </c>
      <c r="H30" s="106"/>
      <c r="J30" s="202" t="s">
        <v>91</v>
      </c>
      <c r="K30" s="202"/>
    </row>
    <row r="31" spans="1:14" x14ac:dyDescent="0.2">
      <c r="B31" s="107"/>
      <c r="C31" s="97"/>
      <c r="D31" s="97"/>
    </row>
    <row r="32" spans="1:14" x14ac:dyDescent="0.2">
      <c r="B32" s="97"/>
      <c r="C32" s="97"/>
      <c r="D32" s="97"/>
    </row>
    <row r="33" spans="2:11" x14ac:dyDescent="0.2">
      <c r="G33" s="107"/>
      <c r="H33" s="107"/>
      <c r="I33" s="108"/>
    </row>
    <row r="34" spans="2:11" ht="12.75" customHeight="1" x14ac:dyDescent="0.2">
      <c r="B34" s="200"/>
      <c r="C34" s="200"/>
      <c r="E34" s="73"/>
      <c r="F34" s="74"/>
      <c r="G34" s="109"/>
      <c r="H34" s="110"/>
      <c r="I34" s="72"/>
      <c r="J34" s="111"/>
      <c r="K34" s="111"/>
    </row>
    <row r="35" spans="2:11" ht="54.75" customHeight="1" x14ac:dyDescent="0.2">
      <c r="B35" s="201" t="s">
        <v>92</v>
      </c>
      <c r="C35" s="201"/>
      <c r="E35" s="112"/>
      <c r="F35" s="112"/>
      <c r="G35" s="113" t="s">
        <v>90</v>
      </c>
      <c r="H35" s="114"/>
      <c r="J35" s="202" t="s">
        <v>91</v>
      </c>
      <c r="K35" s="202"/>
    </row>
    <row r="38" spans="2:11" ht="51.75" customHeight="1" x14ac:dyDescent="0.2"/>
  </sheetData>
  <mergeCells count="28">
    <mergeCell ref="K1:L1"/>
    <mergeCell ref="I2:L2"/>
    <mergeCell ref="I3:K3"/>
    <mergeCell ref="I4:K4"/>
    <mergeCell ref="A6:M6"/>
    <mergeCell ref="A8:M8"/>
    <mergeCell ref="A9:M9"/>
    <mergeCell ref="B11:K11"/>
    <mergeCell ref="A13:M13"/>
    <mergeCell ref="A15:M15"/>
    <mergeCell ref="E16:H16"/>
    <mergeCell ref="D18:G18"/>
    <mergeCell ref="H18:K18"/>
    <mergeCell ref="C19:C20"/>
    <mergeCell ref="L20:M20"/>
    <mergeCell ref="L21:M21"/>
    <mergeCell ref="L22:M22"/>
    <mergeCell ref="L23:M23"/>
    <mergeCell ref="L24:M24"/>
    <mergeCell ref="L25:M25"/>
    <mergeCell ref="B34:C34"/>
    <mergeCell ref="B35:C35"/>
    <mergeCell ref="J35:K35"/>
    <mergeCell ref="L26:M26"/>
    <mergeCell ref="B29:C29"/>
    <mergeCell ref="J29:K29"/>
    <mergeCell ref="B30:C30"/>
    <mergeCell ref="J30:K30"/>
  </mergeCells>
  <pageMargins left="0.97013888888888899" right="0.9" top="0.4" bottom="0.27013888888888898" header="0.51180555555555496" footer="0.51180555555555496"/>
  <pageSetup paperSize="9" scale="70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showGridLines="0" zoomScale="85" zoomScaleNormal="85" workbookViewId="0">
      <selection activeCell="C25" sqref="C25"/>
    </sheetView>
  </sheetViews>
  <sheetFormatPr defaultColWidth="9.140625" defaultRowHeight="15" x14ac:dyDescent="0.25"/>
  <cols>
    <col min="1" max="1" width="7" style="60" customWidth="1"/>
    <col min="2" max="2" width="7.85546875" style="60" customWidth="1"/>
    <col min="3" max="3" width="16.42578125" style="60" customWidth="1"/>
    <col min="4" max="4" width="36.5703125" style="115" customWidth="1"/>
    <col min="5" max="5" width="19.28515625" style="115" customWidth="1"/>
    <col min="6" max="6" width="18.5703125" style="115" customWidth="1"/>
    <col min="7" max="7" width="18.42578125" style="60" customWidth="1"/>
    <col min="8" max="8" width="17.28515625" style="60" customWidth="1"/>
    <col min="9" max="9" width="11.42578125" style="60" customWidth="1"/>
    <col min="10" max="257" width="9.140625" style="60"/>
  </cols>
  <sheetData>
    <row r="1" spans="2:14" ht="12" customHeight="1" x14ac:dyDescent="0.25">
      <c r="G1" s="116"/>
      <c r="H1" s="117" t="s">
        <v>93</v>
      </c>
      <c r="I1" s="118"/>
    </row>
    <row r="2" spans="2:14" ht="12" customHeight="1" x14ac:dyDescent="0.25">
      <c r="E2" s="119"/>
      <c r="F2" s="227" t="s">
        <v>94</v>
      </c>
      <c r="G2" s="227"/>
      <c r="H2" s="227"/>
      <c r="I2" s="61"/>
      <c r="J2" s="62"/>
      <c r="K2" s="62"/>
      <c r="L2" s="62"/>
      <c r="M2" s="62"/>
      <c r="N2" s="62"/>
    </row>
    <row r="3" spans="2:14" ht="12" customHeight="1" x14ac:dyDescent="0.25">
      <c r="E3" s="119"/>
      <c r="F3" s="227" t="s">
        <v>64</v>
      </c>
      <c r="G3" s="227"/>
      <c r="H3" s="227"/>
      <c r="I3" s="61"/>
      <c r="J3" s="62"/>
      <c r="K3" s="62"/>
      <c r="L3" s="62"/>
      <c r="M3" s="62"/>
      <c r="N3" s="62"/>
    </row>
    <row r="4" spans="2:14" ht="12" customHeight="1" x14ac:dyDescent="0.25">
      <c r="E4" s="119"/>
      <c r="F4" s="227" t="s">
        <v>65</v>
      </c>
      <c r="G4" s="227"/>
      <c r="H4" s="227"/>
      <c r="I4" s="61"/>
      <c r="J4" s="62"/>
      <c r="K4" s="62"/>
      <c r="L4" s="62"/>
      <c r="M4" s="62"/>
      <c r="N4" s="62"/>
    </row>
    <row r="5" spans="2:14" ht="12" customHeight="1" x14ac:dyDescent="0.25">
      <c r="E5" s="119"/>
      <c r="F5" s="119" t="s">
        <v>95</v>
      </c>
      <c r="G5" s="119"/>
      <c r="H5" s="121"/>
      <c r="I5" s="121"/>
      <c r="J5" s="62"/>
      <c r="K5" s="62"/>
      <c r="L5" s="62"/>
      <c r="M5" s="62"/>
      <c r="N5" s="62"/>
    </row>
    <row r="6" spans="2:14" ht="30" customHeight="1" x14ac:dyDescent="0.2">
      <c r="C6" s="228" t="s">
        <v>96</v>
      </c>
      <c r="D6" s="228"/>
      <c r="E6" s="228"/>
      <c r="F6" s="228"/>
      <c r="G6" s="228"/>
      <c r="H6" s="228"/>
      <c r="I6" s="122"/>
      <c r="J6" s="65"/>
      <c r="K6" s="62"/>
      <c r="L6" s="62"/>
      <c r="M6" s="62"/>
      <c r="N6" s="62"/>
    </row>
    <row r="7" spans="2:14" ht="30" customHeight="1" x14ac:dyDescent="0.2">
      <c r="C7" s="97"/>
      <c r="D7" s="211" t="s">
        <v>97</v>
      </c>
      <c r="E7" s="211"/>
      <c r="F7" s="211"/>
      <c r="G7" s="211"/>
      <c r="H7" s="211"/>
      <c r="I7" s="123"/>
      <c r="J7" s="65"/>
      <c r="K7" s="62"/>
      <c r="L7" s="62"/>
      <c r="M7" s="62"/>
      <c r="N7" s="62"/>
    </row>
    <row r="8" spans="2:14" ht="15" customHeight="1" x14ac:dyDescent="0.25">
      <c r="C8" s="206" t="s">
        <v>98</v>
      </c>
      <c r="D8" s="206"/>
      <c r="E8" s="206"/>
      <c r="F8" s="206"/>
      <c r="G8" s="206"/>
      <c r="H8" s="206"/>
      <c r="I8" s="124"/>
      <c r="J8" s="65"/>
      <c r="K8" s="62"/>
      <c r="L8" s="62"/>
      <c r="M8" s="62"/>
      <c r="N8" s="62"/>
    </row>
    <row r="9" spans="2:14" ht="20.25" customHeight="1" x14ac:dyDescent="0.25">
      <c r="C9" s="68"/>
      <c r="D9" s="68"/>
      <c r="E9" s="68"/>
      <c r="F9" s="68"/>
      <c r="G9" s="68"/>
      <c r="H9" s="68"/>
      <c r="I9" s="68"/>
      <c r="J9" s="65"/>
      <c r="K9" s="62"/>
      <c r="L9" s="62"/>
      <c r="M9" s="62"/>
      <c r="N9" s="62"/>
    </row>
    <row r="10" spans="2:14" ht="30" customHeight="1" x14ac:dyDescent="0.25">
      <c r="B10" s="212" t="s">
        <v>99</v>
      </c>
      <c r="C10" s="212"/>
      <c r="D10" s="212"/>
      <c r="E10" s="212"/>
      <c r="F10" s="212"/>
      <c r="G10" s="212"/>
      <c r="H10" s="212"/>
      <c r="I10" s="70"/>
      <c r="J10" s="65"/>
      <c r="K10" s="62"/>
      <c r="L10" s="62"/>
      <c r="M10" s="62"/>
      <c r="N10" s="62"/>
    </row>
    <row r="11" spans="2:14" ht="29.25" customHeight="1" x14ac:dyDescent="0.25">
      <c r="D11" s="210" t="s">
        <v>71</v>
      </c>
      <c r="E11" s="210"/>
      <c r="F11" s="210"/>
      <c r="G11" s="210"/>
      <c r="J11" s="65"/>
      <c r="K11" s="62"/>
      <c r="L11" s="62"/>
      <c r="M11" s="62"/>
      <c r="N11" s="62"/>
    </row>
    <row r="12" spans="2:14" ht="15" customHeight="1" x14ac:dyDescent="0.25">
      <c r="E12" s="72" t="s">
        <v>100</v>
      </c>
      <c r="F12" s="60"/>
      <c r="J12" s="65"/>
      <c r="K12" s="62"/>
      <c r="L12" s="62"/>
      <c r="M12" s="62"/>
      <c r="N12" s="62"/>
    </row>
    <row r="13" spans="2:14" ht="16.5" customHeight="1" x14ac:dyDescent="0.2">
      <c r="D13" s="206" t="s">
        <v>73</v>
      </c>
      <c r="E13" s="206"/>
      <c r="F13" s="206"/>
      <c r="G13" s="206"/>
      <c r="J13" s="65"/>
      <c r="K13" s="62"/>
      <c r="L13" s="62"/>
      <c r="M13" s="62"/>
      <c r="N13" s="62"/>
    </row>
    <row r="14" spans="2:14" ht="15" customHeight="1" x14ac:dyDescent="0.2">
      <c r="D14" s="206" t="s">
        <v>101</v>
      </c>
      <c r="E14" s="206"/>
      <c r="F14" s="206"/>
      <c r="J14" s="65"/>
      <c r="K14" s="62"/>
      <c r="L14" s="62"/>
      <c r="M14" s="62"/>
      <c r="N14" s="62"/>
    </row>
    <row r="15" spans="2:14" x14ac:dyDescent="0.25">
      <c r="G15" s="220" t="s">
        <v>75</v>
      </c>
      <c r="H15" s="220"/>
      <c r="I15" s="72"/>
    </row>
    <row r="16" spans="2:14" ht="18" customHeight="1" x14ac:dyDescent="0.2">
      <c r="C16" s="221" t="s">
        <v>78</v>
      </c>
      <c r="D16" s="221"/>
      <c r="E16" s="222"/>
      <c r="F16" s="222"/>
      <c r="G16" s="125"/>
      <c r="H16" s="126"/>
      <c r="I16" s="97"/>
    </row>
    <row r="17" spans="2:9" s="127" customFormat="1" ht="21" customHeight="1" x14ac:dyDescent="0.25">
      <c r="C17" s="223" t="s">
        <v>79</v>
      </c>
      <c r="D17" s="223"/>
      <c r="E17" s="128"/>
      <c r="F17" s="129"/>
      <c r="G17" s="130"/>
      <c r="H17" s="131"/>
      <c r="I17" s="115"/>
    </row>
    <row r="18" spans="2:9" ht="20.25" customHeight="1" x14ac:dyDescent="0.2">
      <c r="C18" s="224" t="s">
        <v>102</v>
      </c>
      <c r="D18" s="225" t="s">
        <v>103</v>
      </c>
      <c r="E18" s="226" t="s">
        <v>104</v>
      </c>
      <c r="F18" s="226"/>
      <c r="G18" s="226"/>
      <c r="H18" s="226"/>
    </row>
    <row r="19" spans="2:9" ht="60.75" customHeight="1" x14ac:dyDescent="0.2">
      <c r="C19" s="224"/>
      <c r="D19" s="225"/>
      <c r="E19" s="132" t="s">
        <v>80</v>
      </c>
      <c r="F19" s="132" t="s">
        <v>105</v>
      </c>
      <c r="G19" s="132" t="s">
        <v>82</v>
      </c>
      <c r="H19" s="132" t="s">
        <v>106</v>
      </c>
    </row>
    <row r="20" spans="2:9" ht="11.25" customHeight="1" x14ac:dyDescent="0.2">
      <c r="C20" s="133">
        <v>1</v>
      </c>
      <c r="D20" s="134">
        <v>2</v>
      </c>
      <c r="E20" s="132">
        <v>3</v>
      </c>
      <c r="F20" s="133">
        <v>4</v>
      </c>
      <c r="G20" s="133">
        <v>5</v>
      </c>
      <c r="H20" s="132">
        <v>6</v>
      </c>
    </row>
    <row r="21" spans="2:9" ht="18.600000000000001" customHeight="1" x14ac:dyDescent="0.2">
      <c r="C21" s="135"/>
      <c r="D21" s="135"/>
      <c r="E21" s="136"/>
      <c r="F21" s="136"/>
      <c r="G21" s="136"/>
      <c r="H21" s="136"/>
    </row>
    <row r="22" spans="2:9" ht="18" customHeight="1" x14ac:dyDescent="0.2">
      <c r="C22" s="135"/>
      <c r="D22" s="135"/>
      <c r="E22" s="136"/>
      <c r="F22" s="136"/>
      <c r="G22" s="136"/>
      <c r="H22" s="136"/>
    </row>
    <row r="23" spans="2:9" ht="18" customHeight="1" x14ac:dyDescent="0.2">
      <c r="C23" s="137"/>
      <c r="D23" s="138"/>
      <c r="E23" s="136"/>
      <c r="F23" s="136"/>
      <c r="G23" s="136"/>
      <c r="H23" s="136"/>
    </row>
    <row r="24" spans="2:9" ht="18" customHeight="1" x14ac:dyDescent="0.2">
      <c r="C24" s="139"/>
      <c r="D24" s="140" t="s">
        <v>88</v>
      </c>
      <c r="E24" s="141">
        <f>SUM(E21:E23)</f>
        <v>0</v>
      </c>
      <c r="F24" s="141">
        <f>SUM(F21:F23)</f>
        <v>0</v>
      </c>
      <c r="G24" s="141">
        <f>SUM(G21:G23)</f>
        <v>0</v>
      </c>
      <c r="H24" s="141">
        <f>SUM(H21:H23)</f>
        <v>0</v>
      </c>
    </row>
    <row r="25" spans="2:9" ht="18" customHeight="1" x14ac:dyDescent="0.2">
      <c r="D25" s="60"/>
      <c r="E25" s="60"/>
      <c r="F25" s="60"/>
    </row>
    <row r="26" spans="2:9" ht="19.149999999999999" customHeight="1" x14ac:dyDescent="0.25"/>
    <row r="27" spans="2:9" ht="15.75" x14ac:dyDescent="0.25">
      <c r="C27" s="219" t="s">
        <v>107</v>
      </c>
      <c r="D27" s="219"/>
      <c r="E27" s="219" t="s">
        <v>108</v>
      </c>
      <c r="F27" s="219"/>
      <c r="G27" s="219" t="s">
        <v>109</v>
      </c>
      <c r="H27" s="219"/>
    </row>
    <row r="28" spans="2:9" ht="15" customHeight="1" x14ac:dyDescent="0.2">
      <c r="C28" s="201" t="s">
        <v>89</v>
      </c>
      <c r="D28" s="201"/>
      <c r="E28" s="201" t="s">
        <v>90</v>
      </c>
      <c r="F28" s="201"/>
      <c r="G28" s="218" t="s">
        <v>91</v>
      </c>
      <c r="H28" s="218"/>
      <c r="I28" s="106"/>
    </row>
    <row r="29" spans="2:9" ht="12.75" x14ac:dyDescent="0.2">
      <c r="D29" s="60"/>
      <c r="E29" s="107"/>
      <c r="F29" s="60"/>
      <c r="I29" s="97"/>
    </row>
    <row r="30" spans="2:9" ht="15" customHeight="1" x14ac:dyDescent="0.2">
      <c r="B30" s="142"/>
      <c r="C30" s="216" t="s">
        <v>110</v>
      </c>
      <c r="D30" s="216"/>
      <c r="E30" s="206" t="s">
        <v>111</v>
      </c>
      <c r="F30" s="206"/>
      <c r="G30" s="217" t="s">
        <v>73</v>
      </c>
      <c r="H30" s="217"/>
      <c r="I30" s="143"/>
    </row>
    <row r="31" spans="2:9" ht="15" customHeight="1" x14ac:dyDescent="0.2">
      <c r="B31" s="142"/>
      <c r="C31" s="201" t="s">
        <v>92</v>
      </c>
      <c r="D31" s="201"/>
      <c r="E31" s="206" t="s">
        <v>90</v>
      </c>
      <c r="F31" s="206"/>
      <c r="G31" s="218" t="s">
        <v>91</v>
      </c>
      <c r="H31" s="218"/>
      <c r="I31" s="106"/>
    </row>
    <row r="32" spans="2:9" ht="15" customHeight="1" x14ac:dyDescent="0.2">
      <c r="C32" s="201"/>
      <c r="D32" s="201"/>
      <c r="E32" s="144"/>
      <c r="F32" s="60"/>
    </row>
    <row r="33" spans="9:9" x14ac:dyDescent="0.25">
      <c r="I33" s="110"/>
    </row>
    <row r="34" spans="9:9" ht="56.25" customHeight="1" x14ac:dyDescent="0.25">
      <c r="I34" s="113"/>
    </row>
  </sheetData>
  <mergeCells count="29">
    <mergeCell ref="F2:H2"/>
    <mergeCell ref="F3:H3"/>
    <mergeCell ref="F4:H4"/>
    <mergeCell ref="C6:H6"/>
    <mergeCell ref="D7:H7"/>
    <mergeCell ref="C8:H8"/>
    <mergeCell ref="B10:H10"/>
    <mergeCell ref="D11:G11"/>
    <mergeCell ref="D13:G13"/>
    <mergeCell ref="D14:F14"/>
    <mergeCell ref="G15:H15"/>
    <mergeCell ref="C16:D16"/>
    <mergeCell ref="E16:F16"/>
    <mergeCell ref="C17:D17"/>
    <mergeCell ref="C18:C19"/>
    <mergeCell ref="D18:D19"/>
    <mergeCell ref="E18:H18"/>
    <mergeCell ref="C27:D27"/>
    <mergeCell ref="E27:F27"/>
    <mergeCell ref="G27:H27"/>
    <mergeCell ref="C28:D28"/>
    <mergeCell ref="E28:F28"/>
    <mergeCell ref="G28:H28"/>
    <mergeCell ref="C30:D30"/>
    <mergeCell ref="E30:F30"/>
    <mergeCell ref="G30:H30"/>
    <mergeCell ref="C31:D32"/>
    <mergeCell ref="E31:F31"/>
    <mergeCell ref="G31:H31"/>
  </mergeCells>
  <pageMargins left="0.67986111111111103" right="0.65972222222222199" top="0.390277777777778" bottom="0.27013888888888898" header="0.51180555555555496" footer="0.51180555555555496"/>
  <pageSetup paperSize="9" scale="85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showGridLines="0" topLeftCell="A10" zoomScaleNormal="100" workbookViewId="0">
      <selection activeCell="E40" sqref="E40"/>
    </sheetView>
  </sheetViews>
  <sheetFormatPr defaultColWidth="9.140625" defaultRowHeight="12.75" x14ac:dyDescent="0.2"/>
  <cols>
    <col min="1" max="1" width="9.140625" style="60"/>
    <col min="2" max="2" width="14.85546875" style="60" customWidth="1"/>
    <col min="3" max="3" width="21.7109375" style="60" customWidth="1"/>
    <col min="4" max="4" width="12.7109375" style="60" customWidth="1"/>
    <col min="5" max="5" width="13.5703125" style="60" customWidth="1"/>
    <col min="6" max="6" width="12" style="60" customWidth="1"/>
    <col min="7" max="7" width="12.7109375" style="60" customWidth="1"/>
    <col min="8" max="8" width="12.28515625" style="60" customWidth="1"/>
    <col min="9" max="9" width="11.85546875" style="60" customWidth="1"/>
    <col min="10" max="10" width="12.28515625" style="60" customWidth="1"/>
    <col min="11" max="11" width="24" style="60" customWidth="1"/>
    <col min="12" max="12" width="11.28515625" style="60" customWidth="1"/>
    <col min="13" max="13" width="11" style="60" customWidth="1"/>
    <col min="14" max="257" width="9.140625" style="60"/>
  </cols>
  <sheetData>
    <row r="1" spans="2:12" ht="12" customHeight="1" x14ac:dyDescent="0.2">
      <c r="J1" s="237" t="s">
        <v>112</v>
      </c>
      <c r="K1" s="237"/>
      <c r="L1" s="237"/>
    </row>
    <row r="2" spans="2:12" ht="12" customHeight="1" x14ac:dyDescent="0.2">
      <c r="H2" s="65"/>
      <c r="I2" s="227" t="s">
        <v>113</v>
      </c>
      <c r="J2" s="227"/>
      <c r="K2" s="227"/>
      <c r="L2" s="227"/>
    </row>
    <row r="3" spans="2:12" ht="12" customHeight="1" x14ac:dyDescent="0.2">
      <c r="H3" s="65"/>
      <c r="I3" s="227" t="s">
        <v>64</v>
      </c>
      <c r="J3" s="227"/>
      <c r="K3" s="227"/>
      <c r="L3" s="65"/>
    </row>
    <row r="4" spans="2:12" ht="12" customHeight="1" x14ac:dyDescent="0.2">
      <c r="H4" s="65"/>
      <c r="I4" s="227" t="s">
        <v>65</v>
      </c>
      <c r="J4" s="227"/>
      <c r="K4" s="227"/>
      <c r="L4" s="65"/>
    </row>
    <row r="5" spans="2:12" ht="12" customHeight="1" x14ac:dyDescent="0.2">
      <c r="H5" s="65"/>
      <c r="I5" s="65" t="s">
        <v>114</v>
      </c>
      <c r="J5" s="65"/>
      <c r="K5" s="65"/>
      <c r="L5" s="65"/>
    </row>
    <row r="6" spans="2:12" x14ac:dyDescent="0.2">
      <c r="J6" s="146"/>
      <c r="K6" s="146"/>
      <c r="L6" s="146"/>
    </row>
    <row r="7" spans="2:12" ht="17.25" customHeight="1" x14ac:dyDescent="0.2">
      <c r="B7" s="238" t="s">
        <v>115</v>
      </c>
      <c r="C7" s="238"/>
      <c r="D7" s="238"/>
      <c r="E7" s="238"/>
      <c r="F7" s="238"/>
      <c r="G7" s="238"/>
      <c r="H7" s="238"/>
      <c r="I7" s="238"/>
      <c r="J7" s="238"/>
      <c r="K7" s="238"/>
      <c r="L7" s="147"/>
    </row>
    <row r="8" spans="2:12" ht="34.5" customHeight="1" x14ac:dyDescent="0.3">
      <c r="B8" s="97"/>
      <c r="C8" s="97"/>
      <c r="D8" s="148"/>
      <c r="E8" s="149" t="s">
        <v>138</v>
      </c>
      <c r="F8" s="148"/>
      <c r="G8" s="148"/>
      <c r="H8" s="148"/>
      <c r="I8" s="148"/>
      <c r="J8" s="120"/>
      <c r="K8" s="120"/>
      <c r="L8" s="120"/>
    </row>
    <row r="9" spans="2:12" x14ac:dyDescent="0.2">
      <c r="D9" s="235" t="s">
        <v>116</v>
      </c>
      <c r="E9" s="235"/>
      <c r="F9" s="235"/>
      <c r="G9" s="235"/>
      <c r="H9" s="235"/>
      <c r="I9" s="235"/>
      <c r="J9" s="150"/>
      <c r="K9" s="150"/>
      <c r="L9" s="150"/>
    </row>
    <row r="10" spans="2:12" ht="32.25" customHeight="1" x14ac:dyDescent="0.25">
      <c r="B10" s="236" t="s">
        <v>140</v>
      </c>
      <c r="C10" s="236"/>
      <c r="D10" s="236"/>
      <c r="E10" s="236"/>
      <c r="F10" s="236"/>
      <c r="G10" s="236"/>
      <c r="H10" s="236"/>
      <c r="I10" s="236"/>
      <c r="J10" s="236"/>
      <c r="K10" s="236"/>
      <c r="L10" s="151"/>
    </row>
    <row r="11" spans="2:12" ht="25.5" customHeight="1" x14ac:dyDescent="0.25">
      <c r="C11" s="152"/>
      <c r="D11" s="152"/>
      <c r="E11" s="210" t="s">
        <v>141</v>
      </c>
      <c r="F11" s="210"/>
      <c r="G11" s="210"/>
      <c r="H11" s="210"/>
    </row>
    <row r="12" spans="2:12" x14ac:dyDescent="0.2">
      <c r="C12" s="152"/>
      <c r="D12" s="152"/>
      <c r="E12" s="152"/>
      <c r="F12" s="73" t="s">
        <v>117</v>
      </c>
      <c r="H12" s="108"/>
    </row>
    <row r="13" spans="2:12" x14ac:dyDescent="0.2">
      <c r="C13" s="152"/>
      <c r="D13" s="152"/>
      <c r="E13" s="152"/>
      <c r="F13" s="200" t="s">
        <v>118</v>
      </c>
      <c r="G13" s="200"/>
      <c r="H13" s="108"/>
    </row>
    <row r="14" spans="2:12" x14ac:dyDescent="0.2">
      <c r="E14" s="206" t="s">
        <v>101</v>
      </c>
      <c r="F14" s="206"/>
      <c r="G14" s="206"/>
      <c r="H14" s="72"/>
    </row>
    <row r="15" spans="2:12" ht="15.75" x14ac:dyDescent="0.25">
      <c r="B15" s="75"/>
      <c r="F15" s="153"/>
      <c r="G15" s="153"/>
      <c r="H15" s="153"/>
    </row>
    <row r="16" spans="2:12" ht="21" customHeight="1" x14ac:dyDescent="0.2">
      <c r="B16" s="154"/>
      <c r="C16" s="155"/>
      <c r="D16" s="231" t="s">
        <v>76</v>
      </c>
      <c r="E16" s="231"/>
      <c r="F16" s="231"/>
      <c r="G16" s="231"/>
      <c r="H16" s="208" t="s">
        <v>77</v>
      </c>
      <c r="I16" s="208"/>
      <c r="J16" s="208"/>
      <c r="K16" s="208"/>
      <c r="L16" s="78"/>
    </row>
    <row r="17" spans="2:13" ht="39" customHeight="1" x14ac:dyDescent="0.2">
      <c r="B17" s="232" t="s">
        <v>78</v>
      </c>
      <c r="C17" s="233" t="s">
        <v>79</v>
      </c>
      <c r="D17" s="232" t="s">
        <v>80</v>
      </c>
      <c r="E17" s="232" t="s">
        <v>105</v>
      </c>
      <c r="F17" s="232" t="s">
        <v>82</v>
      </c>
      <c r="G17" s="232" t="s">
        <v>106</v>
      </c>
      <c r="H17" s="234" t="s">
        <v>80</v>
      </c>
      <c r="I17" s="232" t="s">
        <v>84</v>
      </c>
      <c r="J17" s="232" t="s">
        <v>85</v>
      </c>
      <c r="K17" s="232" t="s">
        <v>86</v>
      </c>
      <c r="L17" s="156"/>
      <c r="M17" s="156"/>
    </row>
    <row r="18" spans="2:13" ht="56.45" customHeight="1" x14ac:dyDescent="0.2">
      <c r="B18" s="232"/>
      <c r="C18" s="233"/>
      <c r="D18" s="233"/>
      <c r="E18" s="233"/>
      <c r="F18" s="233"/>
      <c r="G18" s="233"/>
      <c r="H18" s="234"/>
      <c r="I18" s="232"/>
      <c r="J18" s="232"/>
      <c r="K18" s="232"/>
      <c r="L18" s="156"/>
      <c r="M18" s="156"/>
    </row>
    <row r="19" spans="2:13" ht="16.899999999999999" customHeight="1" x14ac:dyDescent="0.2">
      <c r="B19" s="232"/>
      <c r="C19" s="233"/>
      <c r="D19" s="233"/>
      <c r="E19" s="233"/>
      <c r="F19" s="233"/>
      <c r="G19" s="233"/>
      <c r="H19" s="234"/>
      <c r="I19" s="232"/>
      <c r="J19" s="232"/>
      <c r="K19" s="232"/>
      <c r="L19" s="157"/>
      <c r="M19" s="156"/>
    </row>
    <row r="20" spans="2:13" ht="10.5" customHeight="1" x14ac:dyDescent="0.2">
      <c r="B20" s="83">
        <v>1</v>
      </c>
      <c r="C20" s="84">
        <v>2</v>
      </c>
      <c r="D20" s="83">
        <v>3</v>
      </c>
      <c r="E20" s="83">
        <v>4</v>
      </c>
      <c r="F20" s="83">
        <v>5</v>
      </c>
      <c r="G20" s="85">
        <v>6</v>
      </c>
      <c r="H20" s="83">
        <v>7</v>
      </c>
      <c r="I20" s="83">
        <v>8</v>
      </c>
      <c r="J20" s="83">
        <v>9</v>
      </c>
      <c r="K20" s="83">
        <v>10</v>
      </c>
      <c r="L20" s="156"/>
      <c r="M20" s="158"/>
    </row>
    <row r="21" spans="2:13" x14ac:dyDescent="0.2">
      <c r="B21" s="86" t="s">
        <v>119</v>
      </c>
      <c r="C21" s="87"/>
      <c r="D21" s="88"/>
      <c r="E21" s="159"/>
      <c r="F21" s="159"/>
      <c r="G21" s="88">
        <f>D21+E21-F21</f>
        <v>0</v>
      </c>
      <c r="H21" s="88"/>
      <c r="I21" s="159"/>
      <c r="J21" s="159"/>
      <c r="K21" s="89">
        <f>H21+I21-J21</f>
        <v>0</v>
      </c>
      <c r="L21" s="160"/>
      <c r="M21" s="97"/>
    </row>
    <row r="22" spans="2:13" x14ac:dyDescent="0.2">
      <c r="B22" s="90"/>
      <c r="C22" s="91"/>
      <c r="D22" s="92"/>
      <c r="E22" s="92"/>
      <c r="F22" s="92"/>
      <c r="G22" s="88"/>
      <c r="H22" s="92"/>
      <c r="I22" s="92"/>
      <c r="J22" s="89"/>
      <c r="K22" s="89"/>
      <c r="L22" s="160"/>
    </row>
    <row r="23" spans="2:13" ht="16.5" customHeight="1" x14ac:dyDescent="0.2">
      <c r="B23" s="139"/>
      <c r="C23" s="140" t="s">
        <v>88</v>
      </c>
      <c r="D23" s="161">
        <v>0</v>
      </c>
      <c r="E23" s="162">
        <f>E21</f>
        <v>0</v>
      </c>
      <c r="F23" s="162">
        <f>F21</f>
        <v>0</v>
      </c>
      <c r="G23" s="163">
        <f>G21</f>
        <v>0</v>
      </c>
      <c r="H23" s="161">
        <v>0</v>
      </c>
      <c r="I23" s="162">
        <f>I21</f>
        <v>0</v>
      </c>
      <c r="J23" s="162">
        <f>J21</f>
        <v>0</v>
      </c>
      <c r="K23" s="163">
        <f>K21</f>
        <v>0</v>
      </c>
      <c r="L23" s="99"/>
    </row>
    <row r="27" spans="2:13" x14ac:dyDescent="0.2">
      <c r="C27" s="97"/>
      <c r="D27" s="97"/>
      <c r="E27" s="97"/>
    </row>
    <row r="28" spans="2:13" x14ac:dyDescent="0.2">
      <c r="C28" s="97"/>
      <c r="D28" s="97"/>
      <c r="E28" s="97"/>
    </row>
    <row r="29" spans="2:13" x14ac:dyDescent="0.2">
      <c r="C29" s="97"/>
      <c r="D29" s="97"/>
      <c r="E29" s="97"/>
    </row>
    <row r="30" spans="2:13" ht="15.75" x14ac:dyDescent="0.25">
      <c r="B30" s="204" t="s">
        <v>120</v>
      </c>
      <c r="C30" s="204"/>
      <c r="D30" s="164"/>
      <c r="F30" s="206"/>
      <c r="G30" s="206"/>
      <c r="H30" s="165"/>
      <c r="I30" s="100"/>
      <c r="J30" s="229" t="s">
        <v>139</v>
      </c>
      <c r="K30" s="229"/>
      <c r="L30" s="150"/>
    </row>
    <row r="31" spans="2:13" ht="54.75" customHeight="1" x14ac:dyDescent="0.2">
      <c r="B31" s="201" t="s">
        <v>89</v>
      </c>
      <c r="C31" s="201"/>
      <c r="D31" s="166"/>
      <c r="G31" s="167" t="s">
        <v>90</v>
      </c>
      <c r="H31" s="106"/>
      <c r="I31" s="106"/>
      <c r="J31" s="202" t="s">
        <v>121</v>
      </c>
      <c r="K31" s="202"/>
      <c r="L31" s="168"/>
    </row>
    <row r="32" spans="2:13" x14ac:dyDescent="0.2">
      <c r="E32" s="107"/>
      <c r="H32" s="107"/>
      <c r="I32" s="169"/>
    </row>
    <row r="33" spans="2:12" ht="15.75" x14ac:dyDescent="0.25">
      <c r="B33" s="229" t="s">
        <v>142</v>
      </c>
      <c r="C33" s="229"/>
      <c r="D33" s="171"/>
      <c r="F33" s="73"/>
      <c r="G33" s="103"/>
      <c r="I33" s="110"/>
      <c r="J33" s="229" t="s">
        <v>143</v>
      </c>
      <c r="K33" s="229"/>
      <c r="L33" s="74"/>
    </row>
    <row r="34" spans="2:12" ht="51.75" customHeight="1" x14ac:dyDescent="0.2">
      <c r="B34" s="201" t="s">
        <v>92</v>
      </c>
      <c r="C34" s="201"/>
      <c r="D34" s="166"/>
      <c r="F34" s="112"/>
      <c r="G34" s="172" t="s">
        <v>90</v>
      </c>
      <c r="H34" s="110"/>
      <c r="I34" s="114"/>
      <c r="J34" s="230" t="s">
        <v>121</v>
      </c>
      <c r="K34" s="230"/>
      <c r="L34" s="69"/>
    </row>
    <row r="35" spans="2:12" x14ac:dyDescent="0.2">
      <c r="B35" s="153"/>
      <c r="C35" s="153"/>
      <c r="D35" s="153"/>
      <c r="E35" s="153"/>
      <c r="F35" s="153"/>
      <c r="G35" s="153"/>
      <c r="H35" s="173"/>
      <c r="I35" s="153"/>
      <c r="J35" s="153"/>
      <c r="K35" s="153"/>
      <c r="L35" s="153"/>
    </row>
    <row r="36" spans="2:12" x14ac:dyDescent="0.2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2:12" x14ac:dyDescent="0.2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2:12" x14ac:dyDescent="0.2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2:12" x14ac:dyDescent="0.2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2:12" x14ac:dyDescent="0.2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</row>
    <row r="41" spans="2:12" x14ac:dyDescent="0.2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2:12" x14ac:dyDescent="0.2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2:12" x14ac:dyDescent="0.2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</row>
    <row r="44" spans="2:12" x14ac:dyDescent="0.2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2:12" x14ac:dyDescent="0.2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2:12" x14ac:dyDescent="0.2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</row>
    <row r="47" spans="2:12" x14ac:dyDescent="0.2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2:12" x14ac:dyDescent="0.2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2:12" x14ac:dyDescent="0.2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2:12" x14ac:dyDescent="0.2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2:12" x14ac:dyDescent="0.2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</sheetData>
  <mergeCells count="31">
    <mergeCell ref="J1:L1"/>
    <mergeCell ref="I2:L2"/>
    <mergeCell ref="I3:K3"/>
    <mergeCell ref="I4:K4"/>
    <mergeCell ref="B7:K7"/>
    <mergeCell ref="D9:I9"/>
    <mergeCell ref="B10:K10"/>
    <mergeCell ref="E11:H11"/>
    <mergeCell ref="F13:G13"/>
    <mergeCell ref="E14:G14"/>
    <mergeCell ref="D16:G16"/>
    <mergeCell ref="H16:K1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B33:C33"/>
    <mergeCell ref="J33:K33"/>
    <mergeCell ref="B34:C34"/>
    <mergeCell ref="J34:K34"/>
    <mergeCell ref="B30:C30"/>
    <mergeCell ref="F30:G30"/>
    <mergeCell ref="J30:K30"/>
    <mergeCell ref="B31:C31"/>
    <mergeCell ref="J31:K31"/>
  </mergeCells>
  <pageMargins left="0.90972222222222199" right="0.77013888888888904" top="0.4" bottom="0.27013888888888898" header="0.51180555555555496" footer="0.51180555555555496"/>
  <pageSetup paperSize="9" scale="70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showGridLines="0" tabSelected="1" topLeftCell="A20" zoomScaleNormal="100" workbookViewId="0">
      <selection activeCell="F38" sqref="F38"/>
    </sheetView>
  </sheetViews>
  <sheetFormatPr defaultColWidth="9.140625" defaultRowHeight="15" x14ac:dyDescent="0.25"/>
  <cols>
    <col min="1" max="1" width="5.7109375" style="108" customWidth="1"/>
    <col min="2" max="2" width="16.7109375" style="108" customWidth="1"/>
    <col min="3" max="3" width="30.42578125" style="115" customWidth="1"/>
    <col min="4" max="4" width="14.5703125" style="115" customWidth="1"/>
    <col min="5" max="5" width="17" style="115" customWidth="1"/>
    <col min="6" max="6" width="14.140625" style="115" customWidth="1"/>
    <col min="7" max="7" width="15.140625" style="108" customWidth="1"/>
    <col min="8" max="8" width="19.42578125" style="108" customWidth="1"/>
    <col min="9" max="9" width="9.28515625" style="108" customWidth="1"/>
    <col min="10" max="10" width="9.85546875" style="108" customWidth="1"/>
    <col min="11" max="11" width="8" style="108" customWidth="1"/>
    <col min="12" max="12" width="7.85546875" style="108" customWidth="1"/>
    <col min="13" max="15" width="9" style="108" hidden="1" customWidth="1"/>
    <col min="16" max="16384" width="9.140625" style="108"/>
  </cols>
  <sheetData>
    <row r="1" spans="2:18" ht="12" customHeight="1" x14ac:dyDescent="0.25">
      <c r="H1" s="237" t="s">
        <v>122</v>
      </c>
      <c r="I1" s="237"/>
    </row>
    <row r="2" spans="2:18" ht="12" customHeight="1" x14ac:dyDescent="0.25">
      <c r="D2" s="119"/>
      <c r="E2" s="119"/>
      <c r="F2" s="227" t="s">
        <v>94</v>
      </c>
      <c r="G2" s="227"/>
      <c r="H2" s="227"/>
      <c r="I2" s="227"/>
      <c r="J2" s="62"/>
      <c r="K2" s="62"/>
    </row>
    <row r="3" spans="2:18" ht="12" customHeight="1" x14ac:dyDescent="0.25">
      <c r="D3" s="119"/>
      <c r="E3" s="119"/>
      <c r="F3" s="227" t="s">
        <v>64</v>
      </c>
      <c r="G3" s="227"/>
      <c r="H3" s="227"/>
      <c r="I3" s="62"/>
      <c r="J3" s="62"/>
      <c r="K3" s="62"/>
    </row>
    <row r="4" spans="2:18" ht="12" customHeight="1" x14ac:dyDescent="0.25">
      <c r="D4" s="119"/>
      <c r="E4" s="119"/>
      <c r="F4" s="227" t="s">
        <v>65</v>
      </c>
      <c r="G4" s="227"/>
      <c r="H4" s="227"/>
      <c r="I4" s="62"/>
      <c r="J4" s="62"/>
      <c r="K4" s="62"/>
    </row>
    <row r="5" spans="2:18" ht="12" customHeight="1" x14ac:dyDescent="0.25">
      <c r="D5" s="119"/>
      <c r="E5" s="119"/>
      <c r="F5" s="119" t="s">
        <v>123</v>
      </c>
      <c r="G5" s="119"/>
      <c r="H5" s="119"/>
      <c r="I5" s="119"/>
      <c r="J5" s="62"/>
      <c r="K5" s="62"/>
    </row>
    <row r="6" spans="2:18" ht="21.75" customHeight="1" x14ac:dyDescent="0.2">
      <c r="C6" s="238" t="s">
        <v>124</v>
      </c>
      <c r="D6" s="238"/>
      <c r="E6" s="238"/>
      <c r="F6" s="238"/>
      <c r="G6" s="238"/>
      <c r="H6" s="238"/>
      <c r="I6" s="174"/>
      <c r="J6" s="147"/>
      <c r="K6" s="119"/>
    </row>
    <row r="7" spans="2:18" ht="9" customHeight="1" x14ac:dyDescent="0.2">
      <c r="B7" s="153"/>
      <c r="C7" s="174"/>
      <c r="D7" s="174"/>
      <c r="E7" s="174"/>
      <c r="F7" s="174"/>
      <c r="G7" s="174"/>
      <c r="H7" s="174"/>
      <c r="I7" s="153"/>
      <c r="J7" s="153"/>
      <c r="K7" s="153"/>
    </row>
    <row r="8" spans="2:18" ht="15.75" customHeight="1" x14ac:dyDescent="0.3">
      <c r="B8" s="173"/>
      <c r="C8" s="239" t="s">
        <v>138</v>
      </c>
      <c r="D8" s="239"/>
      <c r="E8" s="239"/>
      <c r="F8" s="239"/>
      <c r="G8" s="239"/>
      <c r="H8" s="239"/>
      <c r="I8" s="173"/>
      <c r="J8" s="173"/>
      <c r="K8" s="173"/>
      <c r="L8" s="97"/>
      <c r="M8" s="97"/>
      <c r="N8" s="145"/>
      <c r="O8" s="145"/>
      <c r="P8" s="145"/>
      <c r="Q8" s="145"/>
      <c r="R8" s="145"/>
    </row>
    <row r="9" spans="2:18" ht="19.5" customHeight="1" x14ac:dyDescent="0.25">
      <c r="C9" s="235" t="s">
        <v>125</v>
      </c>
      <c r="D9" s="235"/>
      <c r="E9" s="235"/>
      <c r="F9" s="235"/>
      <c r="G9" s="235"/>
      <c r="H9" s="235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2:18" ht="50.25" customHeight="1" x14ac:dyDescent="0.25">
      <c r="B10" s="212" t="s">
        <v>144</v>
      </c>
      <c r="C10" s="212"/>
      <c r="D10" s="212"/>
      <c r="E10" s="212"/>
      <c r="F10" s="212"/>
      <c r="G10" s="212"/>
      <c r="H10" s="212"/>
      <c r="I10" s="70"/>
      <c r="J10" s="70"/>
      <c r="K10" s="70"/>
      <c r="L10" s="175"/>
      <c r="M10" s="175"/>
      <c r="N10" s="175"/>
      <c r="O10" s="175"/>
      <c r="P10" s="175"/>
      <c r="Q10" s="175"/>
      <c r="R10" s="175"/>
    </row>
    <row r="11" spans="2:18" ht="28.5" customHeight="1" x14ac:dyDescent="0.25">
      <c r="C11" s="152"/>
      <c r="D11" s="152"/>
      <c r="E11" s="179" t="s">
        <v>145</v>
      </c>
      <c r="F11" s="179"/>
    </row>
    <row r="12" spans="2:18" ht="12.75" x14ac:dyDescent="0.2">
      <c r="C12" s="152"/>
      <c r="D12" s="206" t="s">
        <v>126</v>
      </c>
      <c r="E12" s="206"/>
      <c r="F12" s="108"/>
    </row>
    <row r="13" spans="2:18" ht="15.75" x14ac:dyDescent="0.25">
      <c r="C13" s="152"/>
      <c r="D13" s="108"/>
      <c r="E13" s="170" t="s">
        <v>118</v>
      </c>
      <c r="F13" s="107"/>
    </row>
    <row r="14" spans="2:18" ht="12.75" x14ac:dyDescent="0.2">
      <c r="C14" s="108"/>
      <c r="D14" s="108"/>
      <c r="E14" s="76" t="s">
        <v>101</v>
      </c>
      <c r="F14" s="76"/>
    </row>
    <row r="15" spans="2:18" ht="15.75" x14ac:dyDescent="0.25">
      <c r="B15" s="75"/>
      <c r="H15" s="97"/>
    </row>
    <row r="16" spans="2:18" ht="17.25" customHeight="1" x14ac:dyDescent="0.25">
      <c r="B16" s="152"/>
      <c r="H16" s="176" t="s">
        <v>127</v>
      </c>
    </row>
    <row r="17" spans="2:12" ht="22.5" customHeight="1" x14ac:dyDescent="0.2">
      <c r="B17" s="240" t="s">
        <v>128</v>
      </c>
      <c r="C17" s="240" t="s">
        <v>129</v>
      </c>
      <c r="D17" s="207" t="s">
        <v>130</v>
      </c>
      <c r="E17" s="207"/>
      <c r="F17" s="207"/>
      <c r="G17" s="207"/>
      <c r="H17" s="207"/>
    </row>
    <row r="18" spans="2:12" ht="21" hidden="1" customHeight="1" x14ac:dyDescent="0.2">
      <c r="B18" s="240"/>
      <c r="C18" s="240"/>
      <c r="D18" s="187"/>
      <c r="E18" s="188"/>
      <c r="F18" s="188"/>
      <c r="G18" s="188"/>
      <c r="H18" s="189"/>
    </row>
    <row r="19" spans="2:12" ht="12.75" hidden="1" customHeight="1" x14ac:dyDescent="0.2">
      <c r="B19" s="240"/>
      <c r="C19" s="240"/>
      <c r="D19" s="240" t="s">
        <v>80</v>
      </c>
      <c r="E19" s="240" t="s">
        <v>131</v>
      </c>
      <c r="F19" s="240" t="s">
        <v>132</v>
      </c>
      <c r="G19" s="240" t="s">
        <v>133</v>
      </c>
      <c r="H19" s="240" t="s">
        <v>134</v>
      </c>
    </row>
    <row r="20" spans="2:12" ht="47.25" customHeight="1" x14ac:dyDescent="0.2">
      <c r="B20" s="240"/>
      <c r="C20" s="240"/>
      <c r="D20" s="240"/>
      <c r="E20" s="240"/>
      <c r="F20" s="240"/>
      <c r="G20" s="240"/>
      <c r="H20" s="240"/>
    </row>
    <row r="21" spans="2:12" ht="11.25" customHeight="1" x14ac:dyDescent="0.2">
      <c r="B21" s="132">
        <v>1</v>
      </c>
      <c r="C21" s="177">
        <v>2</v>
      </c>
      <c r="D21" s="132">
        <v>3</v>
      </c>
      <c r="E21" s="132">
        <v>4</v>
      </c>
      <c r="F21" s="132">
        <v>5</v>
      </c>
      <c r="G21" s="132">
        <v>6</v>
      </c>
      <c r="H21" s="132">
        <v>7</v>
      </c>
    </row>
    <row r="22" spans="2:12" ht="24" x14ac:dyDescent="0.2">
      <c r="B22" s="190">
        <v>2283001</v>
      </c>
      <c r="C22" s="193" t="s">
        <v>135</v>
      </c>
      <c r="D22" s="186">
        <v>9700.11</v>
      </c>
      <c r="E22" s="186">
        <v>13615</v>
      </c>
      <c r="F22" s="186">
        <v>13805.78</v>
      </c>
      <c r="G22" s="186"/>
      <c r="H22" s="186">
        <f>D22+E22-F22-G22</f>
        <v>9509.33</v>
      </c>
    </row>
    <row r="23" spans="2:12" ht="24" x14ac:dyDescent="0.2">
      <c r="B23" s="190">
        <v>2283001</v>
      </c>
      <c r="C23" s="193" t="s">
        <v>136</v>
      </c>
      <c r="D23" s="186"/>
      <c r="E23" s="186"/>
      <c r="F23" s="186"/>
      <c r="G23" s="186"/>
      <c r="H23" s="186">
        <f t="shared" ref="H23:H24" si="0">D23+E23-F23-G23</f>
        <v>0</v>
      </c>
    </row>
    <row r="24" spans="2:12" ht="24" x14ac:dyDescent="0.2">
      <c r="B24" s="190">
        <v>2283001</v>
      </c>
      <c r="C24" s="193" t="s">
        <v>137</v>
      </c>
      <c r="D24" s="186">
        <v>1229.68</v>
      </c>
      <c r="E24" s="186">
        <v>1318.18</v>
      </c>
      <c r="F24" s="186"/>
      <c r="G24" s="186"/>
      <c r="H24" s="186">
        <f t="shared" si="0"/>
        <v>2547.86</v>
      </c>
    </row>
    <row r="25" spans="2:12" ht="14.45" customHeight="1" x14ac:dyDescent="0.2">
      <c r="B25" s="190"/>
      <c r="C25" s="191"/>
      <c r="D25" s="186"/>
      <c r="E25" s="186"/>
      <c r="F25" s="186"/>
      <c r="G25" s="186"/>
      <c r="H25" s="186"/>
    </row>
    <row r="26" spans="2:12" ht="14.45" customHeight="1" x14ac:dyDescent="0.2">
      <c r="B26" s="190"/>
      <c r="C26" s="191"/>
      <c r="D26" s="186"/>
      <c r="E26" s="186"/>
      <c r="F26" s="186"/>
      <c r="G26" s="186"/>
      <c r="H26" s="186"/>
    </row>
    <row r="27" spans="2:12" s="152" customFormat="1" ht="14.45" customHeight="1" x14ac:dyDescent="0.2">
      <c r="B27" s="161"/>
      <c r="C27" s="140" t="s">
        <v>88</v>
      </c>
      <c r="D27" s="192">
        <f>SUM(D22:D26)</f>
        <v>10929.79</v>
      </c>
      <c r="E27" s="192">
        <f>SUM(E22:E26)</f>
        <v>14933.18</v>
      </c>
      <c r="F27" s="192">
        <f>SUM(F22:F26)</f>
        <v>13805.78</v>
      </c>
      <c r="G27" s="192"/>
      <c r="H27" s="192">
        <f>SUM(H22:H26)</f>
        <v>12057.19</v>
      </c>
    </row>
    <row r="28" spans="2:12" x14ac:dyDescent="0.25">
      <c r="C28" s="178"/>
      <c r="D28" s="178"/>
      <c r="E28" s="178"/>
      <c r="F28" s="178"/>
    </row>
    <row r="29" spans="2:12" ht="12.75" x14ac:dyDescent="0.2">
      <c r="C29" s="97"/>
      <c r="D29" s="97"/>
      <c r="E29" s="97"/>
      <c r="F29" s="97"/>
    </row>
    <row r="30" spans="2:12" ht="15.75" x14ac:dyDescent="0.25">
      <c r="B30" s="204" t="s">
        <v>120</v>
      </c>
      <c r="C30" s="204"/>
      <c r="D30" s="164"/>
      <c r="E30" s="148"/>
      <c r="F30" s="108"/>
      <c r="G30" s="229" t="s">
        <v>139</v>
      </c>
      <c r="H30" s="229"/>
      <c r="I30" s="97"/>
      <c r="J30" s="180"/>
      <c r="L30" s="181"/>
    </row>
    <row r="31" spans="2:12" ht="30.75" customHeight="1" x14ac:dyDescent="0.2">
      <c r="B31" s="201" t="s">
        <v>89</v>
      </c>
      <c r="C31" s="201"/>
      <c r="D31" s="166"/>
      <c r="E31" s="112" t="s">
        <v>90</v>
      </c>
      <c r="F31" s="112"/>
      <c r="G31" s="218" t="s">
        <v>91</v>
      </c>
      <c r="H31" s="218"/>
      <c r="I31" s="114"/>
      <c r="J31" s="183"/>
      <c r="L31" s="184"/>
    </row>
    <row r="32" spans="2:12" ht="15.75" x14ac:dyDescent="0.25">
      <c r="C32" s="108"/>
      <c r="D32" s="107"/>
      <c r="E32" s="108"/>
      <c r="F32" s="108"/>
      <c r="I32" s="107"/>
      <c r="J32" s="179"/>
      <c r="K32" s="179"/>
      <c r="L32" s="181"/>
    </row>
    <row r="33" spans="2:14" ht="14.25" customHeight="1" x14ac:dyDescent="0.25">
      <c r="B33" s="229" t="s">
        <v>142</v>
      </c>
      <c r="C33" s="229"/>
      <c r="D33" s="171"/>
      <c r="E33" s="148"/>
      <c r="F33" s="108"/>
      <c r="G33" s="229" t="s">
        <v>143</v>
      </c>
      <c r="H33" s="229"/>
      <c r="I33" s="110"/>
      <c r="J33" s="180"/>
      <c r="L33" s="181"/>
      <c r="N33" s="182"/>
    </row>
    <row r="34" spans="2:14" ht="48.75" customHeight="1" x14ac:dyDescent="0.2">
      <c r="B34" s="201" t="s">
        <v>92</v>
      </c>
      <c r="C34" s="201"/>
      <c r="D34" s="144"/>
      <c r="E34" s="112" t="s">
        <v>90</v>
      </c>
      <c r="F34" s="112"/>
      <c r="G34" s="218" t="s">
        <v>91</v>
      </c>
      <c r="H34" s="218"/>
      <c r="I34" s="113"/>
      <c r="J34" s="183"/>
      <c r="L34" s="184"/>
      <c r="N34" s="185"/>
    </row>
    <row r="35" spans="2:14" x14ac:dyDescent="0.25">
      <c r="B35" s="153"/>
      <c r="C35" s="127"/>
      <c r="D35" s="127"/>
      <c r="E35" s="127"/>
      <c r="F35" s="127"/>
      <c r="G35" s="153"/>
      <c r="H35" s="153"/>
      <c r="I35" s="153"/>
      <c r="J35" s="153"/>
      <c r="K35" s="153"/>
    </row>
    <row r="36" spans="2:14" x14ac:dyDescent="0.25">
      <c r="B36" s="153"/>
      <c r="C36" s="127"/>
      <c r="D36" s="127"/>
      <c r="E36" s="127"/>
      <c r="F36" s="127"/>
      <c r="G36" s="153"/>
      <c r="H36" s="153"/>
      <c r="I36" s="153"/>
      <c r="J36" s="153"/>
      <c r="K36" s="153"/>
    </row>
    <row r="37" spans="2:14" x14ac:dyDescent="0.25">
      <c r="B37" s="153"/>
      <c r="C37" s="127"/>
      <c r="D37" s="127"/>
      <c r="E37" s="127"/>
      <c r="F37" s="127"/>
      <c r="G37" s="153"/>
      <c r="H37" s="153"/>
      <c r="I37" s="153"/>
      <c r="J37" s="153"/>
      <c r="K37" s="153"/>
    </row>
    <row r="38" spans="2:14" x14ac:dyDescent="0.25">
      <c r="B38" s="153"/>
      <c r="C38" s="127"/>
      <c r="D38" s="127"/>
      <c r="E38" s="127"/>
      <c r="F38" s="127"/>
      <c r="G38" s="153"/>
      <c r="H38" s="153"/>
      <c r="I38" s="153"/>
      <c r="J38" s="153"/>
      <c r="K38" s="153"/>
    </row>
    <row r="39" spans="2:14" x14ac:dyDescent="0.25">
      <c r="B39" s="153"/>
      <c r="C39" s="127"/>
      <c r="D39" s="127"/>
      <c r="E39" s="127"/>
      <c r="F39" s="127"/>
      <c r="G39" s="153"/>
      <c r="H39" s="153"/>
      <c r="I39" s="153"/>
      <c r="J39" s="153"/>
      <c r="K39" s="153"/>
    </row>
    <row r="40" spans="2:14" x14ac:dyDescent="0.25">
      <c r="B40" s="153"/>
      <c r="C40" s="127"/>
      <c r="D40" s="127"/>
      <c r="E40" s="127"/>
      <c r="F40" s="127"/>
      <c r="G40" s="153"/>
      <c r="H40" s="153"/>
      <c r="I40" s="153"/>
      <c r="J40" s="153"/>
      <c r="K40" s="153"/>
    </row>
    <row r="41" spans="2:14" x14ac:dyDescent="0.25">
      <c r="B41" s="153"/>
      <c r="C41" s="127"/>
      <c r="D41" s="127"/>
      <c r="E41" s="127"/>
      <c r="F41" s="127"/>
      <c r="G41" s="153"/>
      <c r="H41" s="153"/>
      <c r="I41" s="153"/>
      <c r="J41" s="153"/>
      <c r="K41" s="153"/>
    </row>
    <row r="42" spans="2:14" x14ac:dyDescent="0.25">
      <c r="B42" s="153"/>
      <c r="C42" s="127"/>
      <c r="D42" s="127"/>
      <c r="E42" s="127"/>
      <c r="F42" s="127"/>
      <c r="G42" s="153"/>
      <c r="H42" s="153"/>
      <c r="I42" s="153"/>
      <c r="J42" s="153"/>
      <c r="K42" s="153"/>
    </row>
    <row r="43" spans="2:14" x14ac:dyDescent="0.25">
      <c r="B43" s="153"/>
      <c r="C43" s="127"/>
      <c r="D43" s="127"/>
      <c r="E43" s="127"/>
      <c r="F43" s="127"/>
      <c r="G43" s="153"/>
      <c r="H43" s="153"/>
      <c r="I43" s="153"/>
      <c r="J43" s="153"/>
      <c r="K43" s="153"/>
    </row>
    <row r="44" spans="2:14" x14ac:dyDescent="0.25">
      <c r="B44" s="153"/>
      <c r="C44" s="127"/>
      <c r="D44" s="127"/>
      <c r="E44" s="127"/>
      <c r="F44" s="127"/>
      <c r="G44" s="153"/>
      <c r="H44" s="153"/>
      <c r="I44" s="153"/>
      <c r="J44" s="153"/>
      <c r="K44" s="153"/>
    </row>
    <row r="45" spans="2:14" x14ac:dyDescent="0.25">
      <c r="B45" s="153"/>
      <c r="C45" s="127"/>
      <c r="D45" s="127"/>
      <c r="E45" s="127"/>
      <c r="F45" s="127"/>
      <c r="G45" s="153"/>
      <c r="H45" s="153"/>
      <c r="I45" s="153"/>
      <c r="J45" s="153"/>
      <c r="K45" s="153"/>
    </row>
    <row r="46" spans="2:14" x14ac:dyDescent="0.25">
      <c r="B46" s="153"/>
      <c r="C46" s="127"/>
      <c r="D46" s="127"/>
      <c r="E46" s="127"/>
      <c r="F46" s="127"/>
      <c r="G46" s="153"/>
      <c r="H46" s="153"/>
      <c r="I46" s="153"/>
      <c r="J46" s="153"/>
      <c r="K46" s="153"/>
    </row>
    <row r="47" spans="2:14" x14ac:dyDescent="0.25">
      <c r="B47" s="153"/>
      <c r="C47" s="127"/>
      <c r="D47" s="127"/>
      <c r="E47" s="127"/>
      <c r="F47" s="127"/>
      <c r="G47" s="153"/>
      <c r="H47" s="153"/>
      <c r="I47" s="153"/>
      <c r="J47" s="153"/>
      <c r="K47" s="153"/>
    </row>
    <row r="48" spans="2:14" x14ac:dyDescent="0.25">
      <c r="B48" s="153"/>
      <c r="C48" s="127"/>
      <c r="D48" s="127"/>
      <c r="E48" s="127"/>
      <c r="F48" s="127"/>
      <c r="G48" s="153"/>
      <c r="H48" s="153"/>
      <c r="I48" s="153"/>
      <c r="J48" s="153"/>
      <c r="K48" s="153"/>
    </row>
    <row r="49" spans="2:11" x14ac:dyDescent="0.25">
      <c r="B49" s="153"/>
      <c r="C49" s="127"/>
      <c r="D49" s="127"/>
      <c r="E49" s="127"/>
      <c r="F49" s="127"/>
      <c r="G49" s="153"/>
      <c r="H49" s="153"/>
      <c r="I49" s="153"/>
      <c r="J49" s="153"/>
      <c r="K49" s="153"/>
    </row>
    <row r="50" spans="2:11" x14ac:dyDescent="0.25">
      <c r="B50" s="153"/>
      <c r="C50" s="127"/>
      <c r="D50" s="127"/>
      <c r="E50" s="127"/>
      <c r="F50" s="127"/>
      <c r="G50" s="153"/>
      <c r="H50" s="153"/>
      <c r="I50" s="153"/>
      <c r="J50" s="153"/>
      <c r="K50" s="153"/>
    </row>
    <row r="51" spans="2:11" x14ac:dyDescent="0.25">
      <c r="B51" s="153"/>
      <c r="C51" s="127"/>
      <c r="D51" s="127"/>
      <c r="E51" s="127"/>
      <c r="F51" s="127"/>
      <c r="G51" s="153"/>
      <c r="H51" s="153"/>
      <c r="I51" s="153"/>
      <c r="J51" s="153"/>
      <c r="K51" s="153"/>
    </row>
    <row r="52" spans="2:11" x14ac:dyDescent="0.25">
      <c r="B52" s="153"/>
      <c r="C52" s="127"/>
      <c r="D52" s="127"/>
      <c r="E52" s="127"/>
      <c r="F52" s="127"/>
      <c r="G52" s="153"/>
      <c r="H52" s="153"/>
      <c r="I52" s="153"/>
      <c r="J52" s="153"/>
      <c r="K52" s="153"/>
    </row>
    <row r="53" spans="2:11" x14ac:dyDescent="0.25">
      <c r="B53" s="153"/>
      <c r="C53" s="127"/>
      <c r="D53" s="127"/>
      <c r="E53" s="127"/>
      <c r="F53" s="127"/>
      <c r="G53" s="153"/>
      <c r="H53" s="153"/>
      <c r="I53" s="153"/>
      <c r="J53" s="153"/>
      <c r="K53" s="153"/>
    </row>
    <row r="54" spans="2:11" x14ac:dyDescent="0.25">
      <c r="B54" s="153"/>
      <c r="C54" s="127"/>
      <c r="D54" s="127"/>
      <c r="E54" s="127"/>
      <c r="F54" s="127"/>
      <c r="G54" s="153"/>
      <c r="H54" s="153"/>
      <c r="I54" s="153"/>
      <c r="J54" s="153"/>
      <c r="K54" s="153"/>
    </row>
    <row r="55" spans="2:11" x14ac:dyDescent="0.25">
      <c r="B55" s="153"/>
      <c r="C55" s="127"/>
      <c r="D55" s="127"/>
      <c r="E55" s="127"/>
      <c r="F55" s="127"/>
      <c r="G55" s="153"/>
      <c r="H55" s="153"/>
      <c r="I55" s="153"/>
      <c r="J55" s="153"/>
      <c r="K55" s="153"/>
    </row>
    <row r="56" spans="2:11" x14ac:dyDescent="0.25">
      <c r="B56" s="153"/>
      <c r="C56" s="127"/>
      <c r="D56" s="127"/>
      <c r="E56" s="127"/>
      <c r="F56" s="127"/>
      <c r="G56" s="153"/>
      <c r="H56" s="153"/>
      <c r="I56" s="153"/>
      <c r="J56" s="153"/>
      <c r="K56" s="153"/>
    </row>
    <row r="57" spans="2:11" x14ac:dyDescent="0.25">
      <c r="B57" s="153"/>
      <c r="C57" s="127"/>
      <c r="D57" s="127"/>
      <c r="E57" s="127"/>
      <c r="F57" s="127"/>
      <c r="G57" s="153"/>
      <c r="H57" s="153"/>
      <c r="I57" s="153"/>
      <c r="J57" s="153"/>
      <c r="K57" s="153"/>
    </row>
  </sheetData>
  <mergeCells count="25">
    <mergeCell ref="H1:I1"/>
    <mergeCell ref="F2:I2"/>
    <mergeCell ref="F3:H3"/>
    <mergeCell ref="F4:H4"/>
    <mergeCell ref="C6:H6"/>
    <mergeCell ref="C8:H8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B30:C30"/>
    <mergeCell ref="G30:H30"/>
    <mergeCell ref="B31:C31"/>
    <mergeCell ref="G31:H31"/>
    <mergeCell ref="B33:C33"/>
    <mergeCell ref="G33:H33"/>
  </mergeCells>
  <printOptions horizontalCentered="1"/>
  <pageMargins left="0.77986111111111101" right="0.79027777777777797" top="0.39374999999999999" bottom="0.27569444444444402" header="0.51180555555555496" footer="0.51180555555555496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6</vt:i4>
      </vt:variant>
    </vt:vector>
  </HeadingPairs>
  <TitlesOfParts>
    <vt:vector size="13" baseType="lpstr">
      <vt:lpstr>metineF1 04</vt:lpstr>
      <vt:lpstr>metinėF15 04</vt:lpstr>
      <vt:lpstr>Iketv.</vt:lpstr>
      <vt:lpstr>1</vt:lpstr>
      <vt:lpstr>3</vt:lpstr>
      <vt:lpstr>6</vt:lpstr>
      <vt:lpstr>7</vt:lpstr>
      <vt:lpstr>'1'!Print_Area</vt:lpstr>
      <vt:lpstr>'6'!Print_Area</vt:lpstr>
      <vt:lpstr>'7'!Print_Area</vt:lpstr>
      <vt:lpstr>'7'!Z_7EA8C0BA_5411_44A0_9628_9A22CD2E3A9E__wvu_Cols</vt:lpstr>
      <vt:lpstr>'6'!Z_7EA8C0BA_5411_44A0_9628_9A22CD2E3A9E__wvu_PrintArea</vt:lpstr>
      <vt:lpstr>'7'!Z_7EA8C0BA_5411_44A0_9628_9A22CD2E3A9E__wvu_Rows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Pradine</cp:lastModifiedBy>
  <cp:revision>0</cp:revision>
  <cp:lastPrinted>2022-07-07T07:51:16Z</cp:lastPrinted>
  <dcterms:created xsi:type="dcterms:W3CDTF">2004-04-15T10:03:47Z</dcterms:created>
  <dcterms:modified xsi:type="dcterms:W3CDTF">2023-02-28T06:56:57Z</dcterms:modified>
  <dc:language>en-US</dc:language>
</cp:coreProperties>
</file>